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970" windowHeight="5955" activeTab="0"/>
  </bookViews>
  <sheets>
    <sheet name="REKAPITULACIJA" sheetId="1" r:id="rId1"/>
    <sheet name="OTU OKOLIŠ" sheetId="2" r:id="rId2"/>
    <sheet name="OKOLIŠ" sheetId="3" r:id="rId3"/>
  </sheets>
  <definedNames>
    <definedName name="_Toc532263130" localSheetId="2">'OKOLIŠ'!#REF!</definedName>
    <definedName name="_Toc532263132" localSheetId="2">'OKOLIŠ'!#REF!</definedName>
    <definedName name="_Toc532286383" localSheetId="2">'OKOLIŠ'!#REF!</definedName>
    <definedName name="_Toc532286385" localSheetId="2">'OKOLIŠ'!#REF!</definedName>
    <definedName name="_xlnm.Print_Titles" localSheetId="2">'OKOLIŠ'!$3:$3</definedName>
    <definedName name="_xlnm.Print_Area" localSheetId="2">'OKOLIŠ'!$A$1:$G$197</definedName>
    <definedName name="_xlnm.Print_Area" localSheetId="1">'OTU OKOLIŠ'!$A$1:$C$12</definedName>
  </definedNames>
  <calcPr fullCalcOnLoad="1"/>
</workbook>
</file>

<file path=xl/sharedStrings.xml><?xml version="1.0" encoding="utf-8"?>
<sst xmlns="http://schemas.openxmlformats.org/spreadsheetml/2006/main" count="341" uniqueCount="265">
  <si>
    <t>SVEUKUPNO:</t>
  </si>
  <si>
    <t>REKAPITULACIJA:</t>
  </si>
  <si>
    <t>2.</t>
  </si>
  <si>
    <t>4.</t>
  </si>
  <si>
    <t>5.</t>
  </si>
  <si>
    <t>1.</t>
  </si>
  <si>
    <t>PDV 25%:</t>
  </si>
  <si>
    <t>m'</t>
  </si>
  <si>
    <t>Ukupno:</t>
  </si>
  <si>
    <t>Količina</t>
  </si>
  <si>
    <t>ISKOLČENJE TRASE I OBJEKATA</t>
  </si>
  <si>
    <t>Obračun radova:</t>
  </si>
  <si>
    <t>ISKOP HUMUSA</t>
  </si>
  <si>
    <t>1.1.</t>
  </si>
  <si>
    <t xml:space="preserve">m³ </t>
  </si>
  <si>
    <t>2.1.</t>
  </si>
  <si>
    <t>IZRADA POSTELJICE</t>
  </si>
  <si>
    <t>IZRADA POSTELJICE NASIPA I USJEKA</t>
  </si>
  <si>
    <t>Rad se obračunava u četvornim metrima.</t>
  </si>
  <si>
    <t>OTU</t>
  </si>
  <si>
    <t>1-02</t>
  </si>
  <si>
    <t>GEODETSKI RADOVI</t>
  </si>
  <si>
    <t>1-02.1</t>
  </si>
  <si>
    <t xml:space="preserve">U cijenu koštanja ulazi materijal i radna snaga. </t>
  </si>
  <si>
    <t>m²</t>
  </si>
  <si>
    <t>ZEMLJANI RADOVI</t>
  </si>
  <si>
    <t>2-01</t>
  </si>
  <si>
    <t>U stavku je uključen utovar i prijevoz do mjesta ugradnje, te prijevoz viška materijala na deponiju, pronalazak deponije i svi troškovi deponiranja.</t>
  </si>
  <si>
    <t>Rad se mjeri u kubičnim metrima stvarno iskopanog humusa, mjereno u sraslom stanju.</t>
  </si>
  <si>
    <t>2-10</t>
  </si>
  <si>
    <t>Izrada posteljice nasipa i usjeka</t>
  </si>
  <si>
    <t>Broj stavke</t>
  </si>
  <si>
    <t>Opis stavke</t>
  </si>
  <si>
    <t>Iznos</t>
  </si>
  <si>
    <t>Iskop humusa u sloju debljine 20 cm</t>
  </si>
  <si>
    <t xml:space="preserve">Stavka obuhvaća površinski iskop humusa u debljini sloja od 20 cm.
Humus se iskapa isključivo strojno, buldozerima, bagerima ili univerzalnim strojevima, a ručno jedino tamo gdje to strojevi ne bi mogli obaviti na zadovoljavajući način. </t>
  </si>
  <si>
    <t>Jedinica mjere</t>
  </si>
  <si>
    <t>Jedinična cijena</t>
  </si>
  <si>
    <t>A.  Obračun količina vrši se prema dimenzijama i linijama iz projekta. Količine za svaku stavku rada, mjere se u neto iznosu u skladu s OTU izdanih od Hrvatskih cesta - Hrvatskih autocesta Zagreb, prosinac 2001. za radove na cestama i Posebnim tehničkim uvjetima iz projekta.</t>
  </si>
  <si>
    <t>B.  U svim stavkama koje uključuju odvoz viška materijala na odlagalište, jedinične cijene moraju uključivati sve troškove deponiranja, uključujući obavezu izvođača da pronađe odlagalište. Izvođač je dužan u toku izvođenja radova voditi računa o zbrinjavanju građevinskog otpada prema Zakonu o održivom gospodarenju otpadom (NN 94/13).</t>
  </si>
  <si>
    <t>C.   U zoni zahvata gdje je projektom naznačeno postojanje instalacija izvođač je obvezan u prisustvu nadzornog inženjera izvršiti iskapnja radi utvrđivanja stvarnog položaja i dubine postojećih instalacija i energetskih kabela uključivo i zatrpavanje rova po utvrđivanju položaja instalacija. Navedeni radovi moraju biti uključeni u  jedinične cijene stavaka troškovnika i neće se posebno obračunavati.</t>
  </si>
  <si>
    <t>D.   Izvođač  je dužan održavati gradilište za vrijeme izvođenja radova (održavanje zelenila, vertikalne i horizontalne signalizacije i sve ostalo potrebno za sigurno odvijanje prometa).</t>
  </si>
  <si>
    <t>E.   Troškove vezane za organizaciju gradilišta, regulaciju prometa za vrijeme izvođenja radova, postavljanje privremene prometne signalizacije za vrijeme trajanja radova, čišćenje gradilišta nakon završetka radova i slično, snosi izvoditelj radova i za te troškove nema pravo tražiti posebnu nadoknadu.</t>
  </si>
  <si>
    <t xml:space="preserve">F.   Izvođači su dužni osigurati zemljište za organizaciju gradilišta, potrebne priključke za gradilište, osiguranje radova i opreme, osiguranje zaposlenih osoba na gradilištu, uključujući osobe u službi naručitelja i nadzornoj službi, za slučaj nesreće uključujući i prolaznike (ukoliko nije izvršena adekvatna zaštita gradilišta).
Izvođači su dužni troškove osiguranja i organizacije gradilišta ukalkulirati u jedinične cijene. </t>
  </si>
  <si>
    <t>G.  Na zahtjev naručitelja izvođač će otkloniti nedostatke koji se uoče u garantnom roku.</t>
  </si>
  <si>
    <t>H.  U jedinične cijene treba ukalkulirati i sve troškove vezane na ispunjenje uvjeta zaštite na radu (zaštitna oprema, zaštitne ograde, transportni putevi, kontejneri za smještja radnika, opreme i strojeva itd.)</t>
  </si>
  <si>
    <t>I.  U jedinične cijene treba ukalkulirati i sve troškove vezane na tekuća ispitivanja sukladno općim tehničkim uvjetima (OTU) izdanih od Hrvatskih cesta - Hrvatskih autocesta Zagreb, prosinac 2001.</t>
  </si>
  <si>
    <t>UVJETI UZ TROŠKOVNIK UREĐENJA OKOLIŠA</t>
  </si>
  <si>
    <t>SVEUKUPNA REKAPITULACIJA:</t>
  </si>
  <si>
    <t>Zahtijevi kakvoće: modul stišljivosti Ms≥40MN/m² za kameni materijal (Ms≥35MN/m²  za miješani materijal; Ms≥30MN/m²  za zemljani materijal). Uključuje i izradu posteljice na postojećem tamponu nakon skidanja asfaltnih slojeva. Svi zahtjevi kakvoće u skladu s projektom kolničke konstrukcije.</t>
  </si>
  <si>
    <t>I -</t>
  </si>
  <si>
    <t>II -</t>
  </si>
  <si>
    <t>Ukupno II - ZEMLJANI RADOVI</t>
  </si>
  <si>
    <t>III -</t>
  </si>
  <si>
    <t>1-03</t>
  </si>
  <si>
    <t>ČIŠĆENJE I PRIPREMA TERENA</t>
  </si>
  <si>
    <t>1-03.2</t>
  </si>
  <si>
    <t>UKLANJANJE UMJETNIH OBJEKATA, PROMETNIH ZNAKOVA, REKLAMNIH PLOČA I SLIČNO</t>
  </si>
  <si>
    <t>2.1.1.</t>
  </si>
  <si>
    <t>PRIPREMNO - ZAVRŠNI RADOVI</t>
  </si>
  <si>
    <t>3.</t>
  </si>
  <si>
    <t>Ukupno I - PRIPREMNO - ZAVRŠNI RADOVI</t>
  </si>
  <si>
    <t>9-04</t>
  </si>
  <si>
    <t>3.1.</t>
  </si>
  <si>
    <t>OPREMA</t>
  </si>
  <si>
    <t>3.2</t>
  </si>
  <si>
    <t>kom</t>
  </si>
  <si>
    <t>4.1.</t>
  </si>
  <si>
    <t>UKLANJANJE GRMLJA I DRVEĆA</t>
  </si>
  <si>
    <t>1-03.1</t>
  </si>
  <si>
    <t>Stavka obuhvaća sječenje šiblja i stabala svih dimenzija, odsijecanje granja, rezanje stabala i debelih grana na dužine pogodne za prijevoz, vađenje korijenja, šiblja te starih panjeva i panjeva novo posiječenih stabala, zatim odnošenje šiblja, granja, trupaca i panjeva izvan profila ceste. Udubine od izvađenih panjeva na temeljnom tlu treba ispuniti istim materijalom kakav je na okolnom temeljnom tlu te izvesti zbijanje do propisane zbijenosti.</t>
  </si>
  <si>
    <t>Stavka obuhvaća i pronalaženje deponije, odvoz uklonjenog materijala na deponiju i sve troškove utovara, transporta i deponiranja.</t>
  </si>
  <si>
    <t>2.2.</t>
  </si>
  <si>
    <t xml:space="preserve">Vađenje i demontiranje prometnih znakova druge prometne opreme na cesti treba obaviti tako da se svi sastavni dijelovi sačuvaju neoštećeni i da ih je moguće opet upotrijebiti. </t>
  </si>
  <si>
    <t>Materijal od porušenih objekata treba odložiti na mjesto gdje neće smetati radovima i gdje neće narušavati estetski izgled ceste i okolice, a prema odluci nadzornog inženjera.
U ovaj rad uključeni su svi potrebni radovi, materijali i prijevozi potrebni za dovršenje posla.</t>
  </si>
  <si>
    <t>2.2.1.</t>
  </si>
  <si>
    <t>2.2.2.</t>
  </si>
  <si>
    <t>Premještanje stupa N.N. mreže</t>
  </si>
  <si>
    <t>2-08</t>
  </si>
  <si>
    <t>2-08.2</t>
  </si>
  <si>
    <t>ZAMJENA SLOJA SLABOG TEMELJNOG TLA BOLJIM MATERIJALOM</t>
  </si>
  <si>
    <t>UREĐENJE TEMELJNOG TLA</t>
  </si>
  <si>
    <t>Svi radovi moraju biti u skladu sa O.T.U. za radove na cestama, točka 2-08.2.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a kontrola zbijenosti na način i prema metodama iz O.T.U. 2-08.1. Komprimiranje sloja zamjene treba izvršiti tako da se postigne stupanj zbijenosti u odnosu na standardni Proctorov postupak Sz=95-100% od maksimalne laboratorijske zbijenosti, odnosno modul stišljivosti metodom kružne ploče Ms&gt;40 MN/m2.</t>
  </si>
  <si>
    <t xml:space="preserve">Iskop slabog materijala plaća se po jediničnoj cijeni iskopa, prijevoz u deponiju koju osigurava ponuditelj, prema jediničnoj cijeni prijevoza, a sloj zamjenjenog materijala po jediničnoj cijeni izrade nasipa. U stavku su uključena i sva ispitivanja zbijenosti materijala koja se provode na pokusnim dionicama, a u svemu prema O.T.U. </t>
  </si>
  <si>
    <t>Izvedeni zamjenjujući sloj mjeri se i obračunava u kubičnim metrima potpuno završenog i zbijenog sloja.</t>
  </si>
  <si>
    <t>2-08.4</t>
  </si>
  <si>
    <t>UREĐENJE SLABONOSIVOG TEMELJNOG TLA PRIMJENOM NETKANIH TEKSTILA</t>
  </si>
  <si>
    <t>Ovom stavkom predviđeno je polaganje geotekstila na prethodno izravnato i pripremljeno tlo, a prije izvedbe sloja zamjene temeljnog tla.
Pripremu tla, polaganje i spajanje geotekstila izvesti u svemu prema uvjetima iz O.T.U. 2-08.4 i specifikacijama proizvođača.</t>
  </si>
  <si>
    <t>Plaća se po jediničnoj cijeni iz ugovora, u koju ulazi sav materijal, prijevoz i rad na postavljanju netkanog tekstila, spajanje i sve ostalo potrebno za polaganje netkanog tekstila. Predviđeni je tip netkanog geotekstila površinske mase 300g/m² i sv=15/19 kN/m'.</t>
  </si>
  <si>
    <t>ZAŠTITA POKOSA PRIMJENOM HUMUSNOG MATERIJALA I TRAVNATE VEGETACIJE - ZELENE POVRŠINE</t>
  </si>
  <si>
    <t>2-15
2-15.1</t>
  </si>
  <si>
    <t>2-16</t>
  </si>
  <si>
    <t>IZRADA BANKINA</t>
  </si>
  <si>
    <t xml:space="preserve">IZRADA BANKINA OD ZRNATOG KAMENOG MATERIJALA </t>
  </si>
  <si>
    <t>Bankine od zrnatog kamenog materijala mogu se izraditi tek pošto nadzorni inženjer preuzme podlogu bankine (nasip) i nosivi sloj ispravno izveden u smislu zbijenosti, pravilnih nagiba, visinskih kota i funkcionalnosti odvodnje.
Debljina sloja zrnatog kamenog materijala u zbijenom stanju je 10 cm, a širine prema projektu. Bankina mora imati zbijenost prema kriterijima za izradu nasipnih slojeva.</t>
  </si>
  <si>
    <t>5.1.</t>
  </si>
  <si>
    <t>2-16.1</t>
  </si>
  <si>
    <t>V -</t>
  </si>
  <si>
    <t>PROMETNA OPREMA I SIGNALIZACIJA</t>
  </si>
  <si>
    <t>Ukupno V - PROMETNA OPREMA I SIGNALIZACIJA</t>
  </si>
  <si>
    <t>IZRADA ELABORATA PRIVREMENE REGULACIJE PROMETA</t>
  </si>
  <si>
    <t>Stavka obuhvaća izradu elaborata privremene regulacije prometa.</t>
  </si>
  <si>
    <t>Ovaj rad obuhvaća zaštitu pokosa nasipa, usjeka i zelenih površina koji su izloženi djelovanju malih količina vode primjenom humusnog materijala i travnate vegetacije na površinama određenim projektom ili prema zahtjevu nadzornog inženjera.
Za ovu zaštitu upotrebljava se aktivni humusni materijal iz privremene deponije iskopanog humusa bez primjesa grana, korijenja, kamenih i drugih materijala koji nisu pogodni za razvoj vegetacije.
Debljina humusnog sloja je 20 cm.
Humusni se sloj planira i zbija lakim nabijačima. Po fino uređenom humusnom sloju sije se trava. Vrsta i mješavina trave odabire se u ovisnosti o ekološkim uvjetima područja zbog sigurnosti rasta vegetacije. Količina sjemena iznosi oko 5,1 - 8,0 g/m², a gnojiva oko 80 g/m².
Zaštita pokosa primjenom humusnog materijala i travnate vegetacije obračunava se u četvornim metrima, prema stvarno izvršenim radovima, a plaća po ugovorenim jediničnim cijenama.
Nakon izrade humusnog sloja i travnate vegetacije, površine se moraju njegovati do konačnog rasta, a ako je potrebno pokositi 1 - 2 puta.</t>
  </si>
  <si>
    <t>Obračun rada:
Zaštita pokosa primjenom humusnog materijala i travnate vegetacije obračunava se u četvornim metrima, prema stvarno izvršenim radovima, a plaća po ugovorenim jediničnim cijenama. 
U jediničnoj cijeni sadržan je sav materijal potreban za tu vrstu zaštite, rad i prijevoz.</t>
  </si>
  <si>
    <t>ODVODNJA</t>
  </si>
  <si>
    <t>4.2.</t>
  </si>
  <si>
    <t>3-02</t>
  </si>
  <si>
    <t>DRENAŽE</t>
  </si>
  <si>
    <t>3-02.2</t>
  </si>
  <si>
    <t>IZRADA PLITKIH DRENAŽA</t>
  </si>
  <si>
    <t>3-04.9.</t>
  </si>
  <si>
    <t>TIPSKE BETONSKE KANALICE</t>
  </si>
  <si>
    <t>Ugradnja prefabriciranih armirano betonskih  kanalica prema detaljima iz projekta, na sloj podložnog betona C16/20. Rad obuhvaća pripremu zemljane podloge nakon izvedenog iskopa jarka, nasip, razastiranje i uređenje podloge od kamena debljine 15 cm, nabavu, dobavu i izvedbu betonske obloge od betona min. klase 16/20 u količini 0.07 m3/m', nabavu, dobavu i ugradnju kanalica, te sva potrebna zapunjavanja materijalom iz iskopa nakon postave kanalete.</t>
  </si>
  <si>
    <t>Rad se mjeri u metrima ugrađene kanalice, uključivo s pripremom podloge.</t>
  </si>
  <si>
    <t>Trapez konusna kanalica 64/51/30/23,5x55 cm (2 komada po m')</t>
  </si>
  <si>
    <t>Ukupno III - ODVODNJA</t>
  </si>
  <si>
    <t>U jediničnoj cijeni je sadržana dobava i planiranje te sav rad, materijal i prijevoz potreban za potpunu izradu bankine.
Obračun radova:
Po metru dužnom bankine prema stvarno izvršenim radovima.</t>
  </si>
  <si>
    <t>IV -</t>
  </si>
  <si>
    <t>AB POTPORNI ZID</t>
  </si>
  <si>
    <t>Ukupno IV - AB POTPORNI ZID</t>
  </si>
  <si>
    <t>ŠIROKI ISKOP ZA AB ZID</t>
  </si>
  <si>
    <t>Strojni iskop za temelje i tijelo potpornog zida u tlu "C" kategorije. Stavka obuhvaća strojni iskop, planiranje dna građevne jame, čišćenje terena oko građevne jame, sva potrebna podupiranja i razupiranja, te sve ostale troškove vezane uz iskop i osiguranje građevne jame. Duljinu dionice iskopa odrediti prema lokalnim uvjetima tj. iskope uz postojeće objekte izvoditi u kraćim dionicama uz potrebna podupiranja kako ne bi došlo do oštećenja i urušavanja istih. Rad uključuje utovar iskopanog materijala u prijevozna sredstva, prijevoz do deponije, deponiranje, te uređenje deponije. Mjesto deponije dužan je osigurati Izvođač radova.
Iskop se obavlja prema visinskim kotama iz projekta  te propisanim nagibima kosina.</t>
  </si>
  <si>
    <t>1.2.</t>
  </si>
  <si>
    <t>ZATRPAVANJE GRAĐEVNE JAME UZ ZID</t>
  </si>
  <si>
    <t>Iza zida se ugrađuje klin od drobljenog kamenog materijala koji se zbija u slojevima. Zatrpavanje građevne jame iza i ispred zida kamenim materijalom 0/63 mm . Jedinična cijena sadrži troškove nabave, dopreme, razastiranja, zbijanja i finog planiranja kamenog materijala,čišćenje okolnog terena i svega ostalog potrebnog za potpuno dovršenje posla.</t>
  </si>
  <si>
    <t>Obračun radova po m3.</t>
  </si>
  <si>
    <t>TESARSKI RADOVI</t>
  </si>
  <si>
    <t>IZRADA, MONTAŽA I DEMONTAŽA OPLATE ZA TEMELJ AB ZIDA</t>
  </si>
  <si>
    <t xml:space="preserve">Obračun radova po m2 oplate. </t>
  </si>
  <si>
    <t>IZRADA, MONTAŽA I DEMONTAŽA GLATKE DVOSTRANE OPLATE AB ZIDA</t>
  </si>
  <si>
    <t>Obračun radova po m2 oplate.</t>
  </si>
  <si>
    <t>BETONSKI I ARMIRANOBETONSKI RADOVI</t>
  </si>
  <si>
    <t>IZRADA TEMELJA I TIJELA AB ZIDA</t>
  </si>
  <si>
    <t xml:space="preserve">Betoniranje zida, betonom C30/37 (O.T.U.-II, st. 7.4.2.9.4.1.). U cijenu ove stavke uključeno je i čišćenje i priprema gornje površine podloge, izrada, doprema i ugradnja betona, te zbijanje i ravnanje do kota prema projektu, zaštita i njega betona, te sav potreban rad i materijal. </t>
  </si>
  <si>
    <t xml:space="preserve">Obračun po m3 prema teoretskim dimenzijama iz projekta. </t>
  </si>
  <si>
    <t>3.2.</t>
  </si>
  <si>
    <t>ARMIRAČKI RADOVI</t>
  </si>
  <si>
    <t>IZRADA ARMATURE AB ZIDA</t>
  </si>
  <si>
    <t>Nabava, ravnanje, siječenje, čišćenje, savijanje te ugradba i vezanje armature od visokovrijednog prirodno tvrdog čelika RA B500B i MA B500B (u svemu prema Tehničkom propisu za betonske konstrukcije). U cijenu je uključena nabava, doprema, siječenje, ispravljanje, čišćenje od hrđe, savijanje, postavljanje i vezivanje armature, te svi ostali radovi i materijal (podlošci i sl.) potrebni da se armatura savije i postavi na mjesta točno određena posebnim nacrtima. 
Neposredno prije betoniranja mora nadzorni inženjer investitora odnosno predstavnik projektanta pregledati ugrađenu armaturu, uloške i podloške, te utvrditi čistoću oplate nakon čega se smije pristupiti betoniranju.</t>
  </si>
  <si>
    <t>kg</t>
  </si>
  <si>
    <t>OSTALI RADOVI</t>
  </si>
  <si>
    <t>IZRADA PROCJEDNICA</t>
  </si>
  <si>
    <t>Obračun po m' postavljenih procjednica.</t>
  </si>
  <si>
    <t xml:space="preserve">Izrada, montaža i demontaža jednostrane oplate za temelj. Stavka obuhvaća troškove nabave i dopreme svog potrebnog materijala, izradu i postavljanje oplate sa svim potrebnim razupiranjima, podupiranjima i ukručenjima, skidanje i čišćenje oplate nakon uporabe, sve prijevoze, te sve ostalo što je potrebno za potpuni završetak radova. </t>
  </si>
  <si>
    <t xml:space="preserve">Izrada, montaža i demontaža glatke dvostrane oplate zida. (O.T.U.-II, st. 7.4.2.6.4.). Na mjestima radnih reški treba ugraditi u oplatu trokutaste letvice debljine brida 2,0 cm. Stavka obuhvaća troškove nabave i dopreme svog potrebnog materijala, izradu i postavljanje glatke (industrijske ili izrađene od blanjanih dasaka) oplate sa svim potrebnim razupiranjima, podupiranjima i ukručenjima, skidanje i čišćenje oplate nakon upotrebe, sve prijevoze, te sve ostalo što je potrebno za potpuni završetak radova. </t>
  </si>
  <si>
    <t>ODBOJNA OGRADA</t>
  </si>
  <si>
    <t>9-04.1</t>
  </si>
  <si>
    <t>9-04.3</t>
  </si>
  <si>
    <t>Obračun po komadu postavljenih elemenata. Izvedba, kontrola kakvoće i obračun prema OTU 9-04. i 9-04.1.</t>
  </si>
  <si>
    <t>Premještanje prometnog ogledala</t>
  </si>
  <si>
    <t>2.2.3.</t>
  </si>
  <si>
    <t>Izemještanje PEHD kanalizacijskog okna</t>
  </si>
  <si>
    <t>5.1.2.</t>
  </si>
  <si>
    <t>Bankina; širina do 2.0 m, uz cestu</t>
  </si>
  <si>
    <t>5.1.1.</t>
  </si>
  <si>
    <t>1.1.1.</t>
  </si>
  <si>
    <t>1.1.2.</t>
  </si>
  <si>
    <t>1.2.1.</t>
  </si>
  <si>
    <t>1.2.2.</t>
  </si>
  <si>
    <t>2.1.2.</t>
  </si>
  <si>
    <t>3.3.</t>
  </si>
  <si>
    <t>3.4.</t>
  </si>
  <si>
    <t>Glatka oplata ZID 1</t>
  </si>
  <si>
    <t>Glatka oplata ZID 2</t>
  </si>
  <si>
    <t>Oplata temelja ZID 1</t>
  </si>
  <si>
    <t>Oplata temelja ZID 2</t>
  </si>
  <si>
    <t>Zatrpavanje uz ZID 1</t>
  </si>
  <si>
    <t>Zatrpavanje uz ZID 2</t>
  </si>
  <si>
    <t>Iskop u materijalu kategorije ''C'' - ZID 1</t>
  </si>
  <si>
    <t>Iskop u materijalu kategorije ''C'' - ZID 2</t>
  </si>
  <si>
    <t>Betoniranje temelja - ZID 1</t>
  </si>
  <si>
    <t>Betoniranje zida - ZID 1</t>
  </si>
  <si>
    <t>Betoniranje temelja - ZID 2</t>
  </si>
  <si>
    <t>Betoniranje zida - ZID 2</t>
  </si>
  <si>
    <t>Armatura temelja - ZID 1</t>
  </si>
  <si>
    <t>Armatura zida - ZID 1</t>
  </si>
  <si>
    <t>Armatura temelja - ZID 2</t>
  </si>
  <si>
    <t>Armatura zida - ZID 2</t>
  </si>
  <si>
    <t>4.3.</t>
  </si>
  <si>
    <t>4.4.</t>
  </si>
  <si>
    <t>Izvedba procjednica od plastičnih cijevi Ø 50 mm. Procjednice se izvode na svakih 1,5 metara dužine zida. Duljina procjedince jednaka je širini zida.</t>
  </si>
  <si>
    <t>J.  Ovim troškovnikom nisu obuhvaćeni troškovi rješavanja imovinsko pravnih pitanja, te troškovi eventulnog premještanja ili zaštite instalacija (prema posebnim projektima). Prije izvođenja radova izvođač treba posebnu pažnju obratiti na posebne uvjete građenja vezano na instalacije i u skladu s njima kontaktirati investitora i nadležna komunalna poduzeća.</t>
  </si>
  <si>
    <t>SANACIJA KLIZIŠTA - IZGRADNJA POTPORNOG ZIDA</t>
  </si>
  <si>
    <t>Drveće Ø 10 -  30 cm</t>
  </si>
  <si>
    <t>2.2.4.</t>
  </si>
  <si>
    <t>Rušenje slivnika s odvozom na deponij i deponiranje</t>
  </si>
  <si>
    <t>PROJEKTANTSKI I GEOTEHNIČKI NADZOR</t>
  </si>
  <si>
    <t>Rad obuhvaća dolazak projektanta i geomehaničara na teren, obilazak gradilišta, razradu i pojašnjenje projektiranih rješenja te dopunu ili prilagodbu pojedinih tehničkih rješenja zbog nepredviđenih okolnosti na terenu.</t>
  </si>
  <si>
    <t>Stavkom su obuhvaćeni troškovi prijevoza, rada projektanta i uredskog materijala za izradu dopuna ili prilagodbi.</t>
  </si>
  <si>
    <t>Rad se obračunava po broju sati.</t>
  </si>
  <si>
    <t>h</t>
  </si>
  <si>
    <t>Bankina; širina 1.0 m, uz cestu</t>
  </si>
  <si>
    <t>2.8.</t>
  </si>
  <si>
    <t>3-03.</t>
  </si>
  <si>
    <t xml:space="preserve">IZRADA KOSIH BETONSKIH GLAVA </t>
  </si>
  <si>
    <t>3-03.2</t>
  </si>
  <si>
    <t>Stavka obuhvaća izradu kose betonske glave na uljevu (izljevu) kanalizacijskog sustava. Uključuje iskop za temelje, izradu, montažu i demontažu oplate, izradu i montažu armature, te betoniranje temelja i kose glave betonom C25/30.
Rad se mjeri i obračunava po komadu kompletno izvedene kose glave, a uključuje sve  materijale, rad i prijevoz potrebne za potpuno dovršenje posla prema detaljima iz projekta.</t>
  </si>
  <si>
    <t>2.8.1.</t>
  </si>
  <si>
    <t>Izrada kosih uljevne  (izljevne) glave betonom C25/30 na cijevima  Ø 500 mm,  u skladu s detaljom.</t>
  </si>
  <si>
    <t>3-04</t>
  </si>
  <si>
    <t>CESTOVNA KANALIZACIJA</t>
  </si>
  <si>
    <t>3-04.1</t>
  </si>
  <si>
    <t>ISKOP ROVA ZA KANALIZACIJU I REVIZIJSKA OKNA</t>
  </si>
  <si>
    <t>Stavka obuhvaća strojni iskop rova za kanalizaciju i revizijska okna uz dodatak ručnog rada u  materijalu kategorije  “C”, odvoz viška materijala na deponiju, pronalazak deponije i svi troškovi deponiranja, te zaštita rova razupiranjem. Stavka obuhvaća i po potrebi ručno planiranje na projektiranu visinu.</t>
  </si>
  <si>
    <t>Rad se mjeri u kubičnim metrima stvarno izvršenog iskopa u sraslom stanju prema mjerama iz projekta.</t>
  </si>
  <si>
    <t>3-04.2</t>
  </si>
  <si>
    <t>IZRADA PODLOŽNOG SLOJA KANALIZACIJSKIH CIJEVI</t>
  </si>
  <si>
    <t>3-04.2.1</t>
  </si>
  <si>
    <t>2.3.</t>
  </si>
  <si>
    <t>3-04.32</t>
  </si>
  <si>
    <t>UGRADNJA ODVODNIH CIJEVI CESTOVNE KANALIZACIJE</t>
  </si>
  <si>
    <t>2.3.1.</t>
  </si>
  <si>
    <t>2.4.</t>
  </si>
  <si>
    <t>3-04.4</t>
  </si>
  <si>
    <t>REVIZIJSKA OKNA (RO)</t>
  </si>
  <si>
    <t>2.4.1.</t>
  </si>
  <si>
    <t>REVIZIJSKA OKNA (RO) - monolitno sa poklopcem</t>
  </si>
  <si>
    <t>3-04.4.4</t>
  </si>
  <si>
    <t>Ugradnja poklopaca na revizijska okna</t>
  </si>
  <si>
    <t>Ugradnja poklopaca na revizijska okna Ø 600 mm, nosivosti poklopca 250 kN. Ugradnja lijevano željeznog poklopca dimenzija, težine i nosivosti prema projektu. Obračunava se po komadu ugrađenog poklopca, a u cijeni je uključena nabava poklopca i okvira, po potrebi uskladištenje, prijevoz i prijenos te postavljanje poklopca na pripremljeno ležište prema detaljima iz projekta.  Izvedba, kontrola kakvoće i obračun prema OTU 3-04.4.4.</t>
  </si>
  <si>
    <t>2.5.</t>
  </si>
  <si>
    <t>3-04.5</t>
  </si>
  <si>
    <t>SLIVNICI (VODOLOVNA GRLA )</t>
  </si>
  <si>
    <t>2.6.</t>
  </si>
  <si>
    <t>3-04.5.2</t>
  </si>
  <si>
    <t>2.7.</t>
  </si>
  <si>
    <t>3-04.6.</t>
  </si>
  <si>
    <t>ZATRPAVANJE ROVA KANALIZACIJE</t>
  </si>
  <si>
    <t>Obračun radova:
Rad po ovoj stavci obračunava se po m3 ugrađenog materijala u rovu uz odbitak volumena kanalizacione cijevi u profilu kao prema projektu, a plača po ugovorenoj cijeni u koju je uključen sav materijal, prijevoz i rad na izradi ispune rova i sve ostalo što je potrebno za potpuno dovršenje rada.</t>
  </si>
  <si>
    <t>Dio rova oko cijevi do visine od 30 cm iznad cijevi zatrpava se pogodnim pjeskovitim materijalom u kome nesmije biti zrna većih od 8 mm. Zbija se oprezno, ručno a posebno sa strane i iznad cijevi kako ne bi došlo do oštećenja cijevi.</t>
  </si>
  <si>
    <t>Na pripremljeno i preuzeto dno iskopa, moguće je započeti ugradnju podložnog sloja od pijeska prema rješenjima iz projekta.
Rad obuhvaća dobavu, razastiranje, planiranje i nabijanje pijeska u sloju prema projektu.
Podloga od pijeska ugrađuje se na odgovarajuće pripremljen planum iskopa dna rova. Minimalna debljina podložnog sloja je od 3 - 5 cm.
Podloga od pijeska izvodi se na cijeloj širini dna, u jednom ili dva sloja prema projektu.
Rad obuhvaća i ugradnju podložaka za horizontalno i visinsko osiguranje projektiranog položaja cijevi.
Rad se mjeri i obračunava po metru kubičnom (m3) ugrađenog podložnog sloja pijeska debljine 10 cm.</t>
  </si>
  <si>
    <t>Iskop rova i prijevoz</t>
  </si>
  <si>
    <t>Nabava, dobava i ugradnja gravitacijske kanalizacijske cijevi izrađene od polietilena visoke gustoće PEHD prema normi EN13476 ili jednakovrijedno. Cijevi su profilirane vanjske stjenke i glatke unutrašnje, obodne krutosti prema statičkom proračunu ATV A127 ili jednakovrijedno. Cijevi moraju biti minimalne obodne krutosti SN8 (8kN/m²) te načina spajanja pomoću zasebne spojnice i gumene brtve. Stavka obuhvaća sav rad i materijal, komplet koji čini cijev, spojnica i dvije brtve i sve ostalo što je potrebno za potpuno dovršenje rada na ugradnji kanalizacije, uključivo i kontrolu vodonepropusnosti.</t>
  </si>
  <si>
    <t>Rad se mjeri i obračunava po metru dužnom (m') ugrađene cijevi.</t>
  </si>
  <si>
    <t>3-04.4.1
3-04.4.4</t>
  </si>
  <si>
    <t>Okno svijetlih dimenzija 1,0 x 1,0 m</t>
  </si>
  <si>
    <t>Dobava i izvedba revizionog okna svijetlih dimenzija 1,0 x 1,0 m sa otvorom za silaženje 0,6 x 0,6 m prosječne dubine 1,0 m od betona klase C 35/45 (debljine dna i stjenki 20 cm), uključivo iskop, odvoz viška iskopanog materijala na deponiju, potrebnu oplatu, izvedbu kinete prema projektu, dobavu i ugradnju penjalica.</t>
  </si>
  <si>
    <t>Dobava i ugradba polietilenskih cijevi visoke gustoće (PEHD) vanjskog promjera cijevi DN 200 mm za spoj slivnika na kanalizaciju. Stavka obuhvaća iskop, izradu podloge, dobavu, ugradnju, zatrpavanje cijevi kao i fazonske komade, brtvila, obradu spojeva i sve ostalo što je potrebno za potpuno dovršenje rada na ugradnji priključnih cijevi.</t>
  </si>
  <si>
    <t>PEHD cijevi DN 200 mm</t>
  </si>
  <si>
    <t>Priključne cijevi za slivnike</t>
  </si>
  <si>
    <t>Zatrpavanje kanalizacijskog rova smije započeti nakon što izvođač predoči dokaze uporabljivosti materijala i elemenata, te potvrdu ovlaštenog tijela o vodonepropusnosti, te pošto nadzorni inženjer preuzme ugrađene kanalizacijske cijevi
Za ispunu rova treba koristiti materijal iz iskopa rova, ako po svojim svojstvima odgovara zahtjevima iz potpoglavlja 2-09 OTU-a. 
Ako materijal ne udovoljava navedenim zahtjevima izvođač treba predložiti drugi materijal za ispunu, uz odobrenje nadzornog organa.
Rad obuhvaća razastiranje i planiranje materijala u slojevima, sabijanje laganim sredstvima za sabijanje tla ili ručno nabijačima.</t>
  </si>
  <si>
    <t>2.9.</t>
  </si>
  <si>
    <t>Nasad brajde vinove loze</t>
  </si>
  <si>
    <t>Iskolčenja glavnih točaka s postavljanjem visinskih kolaca za pojedinačne faze radova, te održavanje istih prema potrebi za cijelo vrijeme izvođenja radova. Nakon iskupa humusa potrebno je napraviti geodetsku snimku terena.</t>
  </si>
  <si>
    <t>Rad se mjeri i obračunava po metru dužnom (m') izvedenog drenažnog sustava prema projektu.</t>
  </si>
  <si>
    <t>PEHD korugirana SN8, DN 500 mm</t>
  </si>
  <si>
    <t>2.5.1.</t>
  </si>
  <si>
    <t>2.5.2.</t>
  </si>
  <si>
    <t>Ugradnja slivnika od monolitnog betona klase 30/37, Ø 500 mm, nosivosti rešetke 250 kN. Stavka obuhvaća izradu monolitnih slivnika u vodonepropusnoj izvedbi na uredno izvedenu podlogu, s ugradnjom slivne rešetke 400 x 400 mm, u svemu prema projektu. Obračun je po komadu izvedenog slivnika, a u cijeni je uključena izvedba podloge i temelja, nabava i ugradnja betona, izrada i montaža oplata i skela, svi prijevozi i prijenosi, rad na ugradnji i njezi betona, izvedba priključaka s obradom sljubnica, nabava i ugradnja slivne rešetke, uklanjanje oplata, skela i otpada te čišćenje okoliša, kao i sav ostali potreban rad, oprema i materijal potrebni za izradu slivnika prema projektu. Armatura se obračunava posebno. Izvedba, kontrola kakvoće i obračun prema OTU 3-04.5. i 3-04.5.1.</t>
  </si>
  <si>
    <t>Slivnik sa rešetkom 400 x 400 mm</t>
  </si>
  <si>
    <t>2.6.1.</t>
  </si>
  <si>
    <t>Dobava i montaža čelične zaštitne ograde (EN ISO 1317 ili jednakovrijedno) na potpornom zidu, jednostrane ograde (JO) klase N2 sa rukohvatom. Čelična zaštitna ograda postavlja se prema projektu, a u skladu s važećim Pravilnikom o prometnim znakovima, opremi i signaliziaciji na cestama i važećim hrvatskim normama koje reguliraju to područje. Jedinična cijena sadrži nabavu svih sastavnih elemenata ograde zaštićenih protiv korozije toplim pocinčavanjem (EN ISO 14561 ili jednakovrijedno), sve prijenose i prijevoze te sav rad i materijal potreban za ugradnju po uvjetima iz projekta. Stupovi se ugrađuju pričvršćenjem stupova s temeljnom pločom na već ubetonirana sidra u potporni zid pomoću vijaka, odnosno u beton pomoću tipli i vijaka. Obračun je po m' postavljene ograde. Izvedba, kontrola kakvoće i obračun prema OTU 9-04. i 9-04.1</t>
  </si>
  <si>
    <t>Dobava i montaža polukružnog početka - završetka, jednostrane ograde (JO) klase N2 sa rukohvatom. Polukružni početak - završetak čelične zaštitne ograde postavlja se prema projektu, a u skladu s važećim Pravilnikom o prometnim znakovima, opremi i signaliziaciji na cestama i važećim hrvatskim normama koje reguliraju to područje. Jedinična cijena sadrži nabavu svih elemenata zaštićenih protiv korozije toplim pocinčavanjem (EN ISO 14561 ili jednakovrijedno), sve prijenose i prijevoze te sav rad i materijal potreban za ugradnju po uvjetima iz projekta.</t>
  </si>
  <si>
    <t>Rad obuhvaća iskop materijala za drenažni rov, njegov utovar, prijevoz na deponiju, deponiranje i uređenje deponije po izboru Izvođača, nabavu, dobavu i izvedbu betonske podloge od betona najniže klase C 12/15 na uređenu podlogu prema projektu, nabavu, dobavu i polaganje drenažne perforirane cijevi od tvrdog PVC promjera 15 cm te nabavu, dobavu i ugradnju filtarskog kamenog sloja krupnoće 8 - 63 mm oko drenažne cijevi umotanog u 200 g/m2 geotekstil, u drenažnom jarku.</t>
  </si>
  <si>
    <t>2.7.1.</t>
  </si>
  <si>
    <t>2.9.1.</t>
  </si>
  <si>
    <t>Naziv ponuditelja:</t>
  </si>
  <si>
    <t>Adresa:</t>
  </si>
  <si>
    <t>OIB:</t>
  </si>
  <si>
    <t>IBAN:</t>
  </si>
  <si>
    <t>Telefon / fax:</t>
  </si>
  <si>
    <t>E - mail:</t>
  </si>
  <si>
    <t>Mjesto i datum: 
___________________________</t>
  </si>
  <si>
    <t>M.P.</t>
  </si>
  <si>
    <t>Potpis:
___________________________</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</si>
</sst>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True&quot;;&quot;True&quot;;&quot;False&quot;"/>
    <numFmt numFmtId="168" formatCode="&quot;Uključeno&quot;;&quot;Uključeno&quot;;&quot;Isključeno&quot;"/>
    <numFmt numFmtId="169" formatCode="[$¥€-2]\ #,##0.00_);[Red]\([$€-2]\ #,##0.00\)"/>
    <numFmt numFmtId="170" formatCode="&quot;Yes&quot;;&quot;Yes&quot;;&quot;No&quot;"/>
    <numFmt numFmtId="171" formatCode="&quot;On&quot;;&quot;On&quot;;&quot;Off&quot;"/>
    <numFmt numFmtId="172" formatCode="[$€-2]\ #,##0.00_);[Red]\([$€-2]\ #,##0.00\)"/>
    <numFmt numFmtId="173" formatCode="0&quot;.&quot;"/>
    <numFmt numFmtId="174" formatCode="[$-41A]d\.\ mmmm\ yyyy"/>
    <numFmt numFmtId="175" formatCode="#,##0.00\ &quot;kn&quot;"/>
    <numFmt numFmtId="176" formatCode="#,##0.0"/>
    <numFmt numFmtId="177" formatCode="0.0"/>
    <numFmt numFmtId="178" formatCode="#,##0.00;#,##0.00;&quot;&quot;"/>
    <numFmt numFmtId="179" formatCode="#,##0.00;#,##0.00;#"/>
    <numFmt numFmtId="180" formatCode="00&quot;. &quot;"/>
  </numFmts>
  <fonts count="69">
    <font>
      <sz val="11"/>
      <color theme="1"/>
      <name val="Calibri"/>
      <family val="2"/>
    </font>
    <font>
      <sz val="11"/>
      <color indexed="8"/>
      <name val="Calibri"/>
      <family val="2"/>
    </font>
    <font>
      <sz val="10"/>
      <name val="Arial"/>
      <family val="2"/>
    </font>
    <font>
      <sz val="10"/>
      <name val="Calibri"/>
      <family val="2"/>
    </font>
    <font>
      <sz val="12"/>
      <name val="HRHelvetica"/>
      <family val="0"/>
    </font>
    <font>
      <sz val="9"/>
      <name val="Arial"/>
      <family val="2"/>
    </font>
    <font>
      <sz val="8"/>
      <name val="Arial"/>
      <family val="2"/>
    </font>
    <font>
      <b/>
      <sz val="12"/>
      <name val="Calibri"/>
      <family val="2"/>
    </font>
    <font>
      <sz val="12"/>
      <name val="Calibri"/>
      <family val="2"/>
    </font>
    <font>
      <b/>
      <sz val="10"/>
      <name val="Calibri"/>
      <family val="2"/>
    </font>
    <font>
      <sz val="7"/>
      <name val="Tahoma"/>
      <family val="2"/>
    </font>
    <font>
      <b/>
      <sz val="12"/>
      <name val="Tahoma"/>
      <family val="2"/>
    </font>
    <font>
      <sz val="8"/>
      <name val="Tahoma"/>
      <family val="2"/>
    </font>
    <font>
      <b/>
      <sz val="9"/>
      <name val="Tahoma"/>
      <family val="2"/>
    </font>
    <font>
      <sz val="12"/>
      <name val="Tahoma"/>
      <family val="2"/>
    </font>
    <font>
      <sz val="9"/>
      <name val="Tahoma"/>
      <family val="2"/>
    </font>
    <font>
      <sz val="10"/>
      <color indexed="10"/>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Calibri"/>
      <family val="2"/>
    </font>
    <font>
      <sz val="11"/>
      <name val="Calibri"/>
      <family val="2"/>
    </font>
    <font>
      <b/>
      <sz val="16"/>
      <name val="Calibri"/>
      <family val="2"/>
    </font>
    <font>
      <b/>
      <sz val="14"/>
      <name val="Calibri"/>
      <family val="2"/>
    </font>
    <font>
      <sz val="14"/>
      <name val="Calibri"/>
      <family val="2"/>
    </font>
    <font>
      <sz val="16"/>
      <color indexed="8"/>
      <name val="Calibri"/>
      <family val="2"/>
    </font>
    <font>
      <b/>
      <sz val="13"/>
      <name val="Calibri"/>
      <family val="2"/>
    </font>
    <font>
      <b/>
      <sz val="12"/>
      <name val="Arial"/>
      <family val="2"/>
    </font>
    <font>
      <sz val="11"/>
      <color indexed="8"/>
      <name val="Arial"/>
      <family val="2"/>
    </font>
    <font>
      <b/>
      <sz val="11"/>
      <color indexed="8"/>
      <name val="Arial"/>
      <family val="2"/>
    </font>
    <font>
      <sz val="11"/>
      <name val="Arial"/>
      <family val="2"/>
    </font>
    <font>
      <b/>
      <sz val="11"/>
      <name val="Arial"/>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theme="1"/>
      <name val="Calibri"/>
      <family val="2"/>
    </font>
    <font>
      <sz val="16"/>
      <color theme="1"/>
      <name val="Calibri"/>
      <family val="2"/>
    </font>
    <font>
      <sz val="11"/>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42"/>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top style="thin"/>
      <bottom style="thin"/>
    </border>
    <border>
      <left/>
      <right style="thin"/>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0" fillId="20" borderId="1" applyNumberFormat="0" applyFont="0" applyAlignment="0" applyProtection="0"/>
    <xf numFmtId="44" fontId="2" fillId="0" borderId="0" applyFont="0" applyFill="0" applyBorder="0" applyAlignment="0" applyProtection="0"/>
    <xf numFmtId="0" fontId="48" fillId="21" borderId="0" applyNumberFormat="0" applyBorder="0" applyAlignment="0" applyProtection="0"/>
    <xf numFmtId="0" fontId="49"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0" fillId="0" borderId="0">
      <alignment/>
      <protection/>
    </xf>
    <xf numFmtId="0" fontId="6" fillId="0" borderId="0" applyAlignment="0">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3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5" fillId="0" borderId="0">
      <alignment horizontal="justify" vertical="center" wrapText="1"/>
      <protection locked="0"/>
    </xf>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56">
    <xf numFmtId="0" fontId="0" fillId="0" borderId="0" xfId="0" applyFont="1" applyAlignment="1">
      <alignment/>
    </xf>
    <xf numFmtId="0" fontId="0" fillId="0" borderId="0" xfId="0" applyFont="1" applyAlignment="1">
      <alignment vertical="top"/>
    </xf>
    <xf numFmtId="0" fontId="0" fillId="0" borderId="0" xfId="0" applyFont="1" applyAlignment="1">
      <alignment/>
    </xf>
    <xf numFmtId="0" fontId="0" fillId="0" borderId="0" xfId="0" applyFont="1" applyAlignment="1">
      <alignment/>
    </xf>
    <xf numFmtId="4" fontId="0" fillId="0" borderId="0" xfId="0" applyNumberFormat="1" applyFont="1" applyAlignment="1">
      <alignment horizontal="right"/>
    </xf>
    <xf numFmtId="0" fontId="65" fillId="0" borderId="0" xfId="0" applyFont="1" applyAlignment="1">
      <alignment wrapText="1"/>
    </xf>
    <xf numFmtId="0" fontId="36" fillId="0" borderId="0" xfId="0" applyFont="1" applyAlignment="1">
      <alignment vertical="top"/>
    </xf>
    <xf numFmtId="0" fontId="36" fillId="0" borderId="0" xfId="0" applyFont="1" applyAlignment="1">
      <alignment/>
    </xf>
    <xf numFmtId="4" fontId="36" fillId="0" borderId="0" xfId="0" applyNumberFormat="1" applyFont="1" applyAlignment="1">
      <alignment horizontal="right"/>
    </xf>
    <xf numFmtId="0" fontId="3" fillId="0" borderId="0" xfId="0" applyFont="1" applyAlignment="1">
      <alignment horizontal="justify" vertical="top"/>
    </xf>
    <xf numFmtId="0" fontId="37" fillId="0" borderId="0" xfId="0" applyFont="1" applyAlignment="1">
      <alignment horizontal="left" vertical="top"/>
    </xf>
    <xf numFmtId="0" fontId="3" fillId="0" borderId="10" xfId="0" applyFont="1" applyFill="1" applyBorder="1" applyAlignment="1">
      <alignment horizontal="left" vertical="top" wrapText="1"/>
    </xf>
    <xf numFmtId="0" fontId="7" fillId="0" borderId="10" xfId="0" applyFont="1" applyFill="1" applyBorder="1" applyAlignment="1">
      <alignment vertical="top" wrapText="1"/>
    </xf>
    <xf numFmtId="0" fontId="3" fillId="0" borderId="10" xfId="0" applyFont="1" applyFill="1" applyBorder="1" applyAlignment="1">
      <alignment wrapText="1"/>
    </xf>
    <xf numFmtId="4" fontId="36" fillId="0" borderId="10" xfId="0" applyNumberFormat="1" applyFont="1" applyFill="1" applyBorder="1" applyAlignment="1">
      <alignment horizontal="right"/>
    </xf>
    <xf numFmtId="4" fontId="8" fillId="0" borderId="10" xfId="0" applyNumberFormat="1" applyFont="1" applyFill="1" applyBorder="1" applyAlignment="1">
      <alignment horizontal="right"/>
    </xf>
    <xf numFmtId="0" fontId="3" fillId="0" borderId="11" xfId="0" applyFont="1" applyFill="1" applyBorder="1" applyAlignment="1">
      <alignment horizontal="left" vertical="top" wrapText="1"/>
    </xf>
    <xf numFmtId="0" fontId="7" fillId="0" borderId="11" xfId="0" applyFont="1" applyFill="1" applyBorder="1" applyAlignment="1">
      <alignment vertical="top" wrapText="1"/>
    </xf>
    <xf numFmtId="0" fontId="3" fillId="0" borderId="11" xfId="0" applyFont="1" applyFill="1" applyBorder="1" applyAlignment="1">
      <alignment wrapText="1"/>
    </xf>
    <xf numFmtId="4" fontId="36" fillId="0" borderId="11" xfId="0" applyNumberFormat="1" applyFont="1" applyFill="1" applyBorder="1" applyAlignment="1">
      <alignment horizontal="right"/>
    </xf>
    <xf numFmtId="44" fontId="8" fillId="0" borderId="11" xfId="0" applyNumberFormat="1" applyFont="1" applyFill="1" applyBorder="1" applyAlignment="1">
      <alignment horizontal="right"/>
    </xf>
    <xf numFmtId="0" fontId="38" fillId="33" borderId="10" xfId="0" applyFont="1" applyFill="1" applyBorder="1" applyAlignment="1">
      <alignment vertical="top"/>
    </xf>
    <xf numFmtId="0" fontId="36" fillId="33" borderId="10" xfId="0" applyFont="1" applyFill="1" applyBorder="1" applyAlignment="1">
      <alignment/>
    </xf>
    <xf numFmtId="4" fontId="36" fillId="33" borderId="10" xfId="0" applyNumberFormat="1" applyFont="1" applyFill="1" applyBorder="1" applyAlignment="1">
      <alignment horizontal="right"/>
    </xf>
    <xf numFmtId="0" fontId="36" fillId="33" borderId="10" xfId="0" applyFont="1" applyFill="1" applyBorder="1" applyAlignment="1">
      <alignment vertical="top"/>
    </xf>
    <xf numFmtId="0" fontId="37" fillId="33" borderId="10" xfId="0" applyFont="1" applyFill="1" applyBorder="1" applyAlignment="1">
      <alignment horizontal="left" vertical="top"/>
    </xf>
    <xf numFmtId="0" fontId="39" fillId="33" borderId="10" xfId="0" applyFont="1" applyFill="1" applyBorder="1" applyAlignment="1">
      <alignment horizontal="left" vertical="top" wrapText="1"/>
    </xf>
    <xf numFmtId="0" fontId="38" fillId="33" borderId="10" xfId="0" applyFont="1" applyFill="1" applyBorder="1" applyAlignment="1">
      <alignment vertical="top" wrapText="1"/>
    </xf>
    <xf numFmtId="0" fontId="39" fillId="33" borderId="10" xfId="0" applyFont="1" applyFill="1" applyBorder="1" applyAlignment="1">
      <alignment wrapText="1"/>
    </xf>
    <xf numFmtId="4" fontId="39" fillId="33" borderId="10" xfId="0" applyNumberFormat="1" applyFont="1" applyFill="1" applyBorder="1" applyAlignment="1">
      <alignment horizontal="right"/>
    </xf>
    <xf numFmtId="0" fontId="39" fillId="0" borderId="10" xfId="0" applyFont="1" applyFill="1" applyBorder="1" applyAlignment="1">
      <alignment horizontal="left" vertical="top" wrapText="1"/>
    </xf>
    <xf numFmtId="0" fontId="38" fillId="0" borderId="10" xfId="0" applyFont="1" applyFill="1" applyBorder="1" applyAlignment="1">
      <alignment horizontal="right" vertical="top" wrapText="1"/>
    </xf>
    <xf numFmtId="0" fontId="66" fillId="0" borderId="0" xfId="0" applyFont="1" applyAlignment="1">
      <alignment/>
    </xf>
    <xf numFmtId="0" fontId="65" fillId="0" borderId="0" xfId="0" applyFont="1" applyAlignment="1">
      <alignment horizontal="center" wrapText="1"/>
    </xf>
    <xf numFmtId="0" fontId="3" fillId="0" borderId="0" xfId="0" applyFont="1" applyAlignment="1">
      <alignment vertical="top"/>
    </xf>
    <xf numFmtId="44" fontId="8" fillId="0" borderId="10" xfId="0" applyNumberFormat="1" applyFont="1" applyFill="1" applyBorder="1" applyAlignment="1">
      <alignment/>
    </xf>
    <xf numFmtId="44" fontId="38" fillId="33" borderId="10" xfId="0" applyNumberFormat="1" applyFont="1" applyFill="1" applyBorder="1" applyAlignment="1">
      <alignment/>
    </xf>
    <xf numFmtId="0" fontId="38" fillId="33" borderId="10" xfId="0" applyFont="1" applyFill="1" applyBorder="1" applyAlignment="1">
      <alignment horizontal="center" vertical="top"/>
    </xf>
    <xf numFmtId="0" fontId="3" fillId="0" borderId="12" xfId="0" applyFont="1" applyFill="1" applyBorder="1" applyAlignment="1">
      <alignment horizontal="left" vertical="top" wrapText="1"/>
    </xf>
    <xf numFmtId="0" fontId="7" fillId="0" borderId="12" xfId="0" applyFont="1" applyFill="1" applyBorder="1" applyAlignment="1">
      <alignment vertical="top" wrapText="1"/>
    </xf>
    <xf numFmtId="0" fontId="3" fillId="0" borderId="12" xfId="0" applyFont="1" applyFill="1" applyBorder="1" applyAlignment="1">
      <alignment wrapText="1"/>
    </xf>
    <xf numFmtId="4" fontId="36" fillId="0" borderId="12" xfId="0" applyNumberFormat="1" applyFont="1" applyFill="1" applyBorder="1" applyAlignment="1">
      <alignment horizontal="right"/>
    </xf>
    <xf numFmtId="0" fontId="7" fillId="33" borderId="13" xfId="56" applyFont="1" applyFill="1" applyBorder="1" applyAlignment="1">
      <alignment horizontal="center"/>
      <protection/>
    </xf>
    <xf numFmtId="0" fontId="7" fillId="33" borderId="13" xfId="56" applyFont="1" applyFill="1" applyBorder="1" applyAlignment="1">
      <alignment horizontal="center" vertical="center"/>
      <protection/>
    </xf>
    <xf numFmtId="0" fontId="12" fillId="0" borderId="0" xfId="56" applyFont="1">
      <alignment/>
      <protection/>
    </xf>
    <xf numFmtId="49" fontId="12" fillId="0" borderId="0" xfId="56" applyNumberFormat="1" applyFont="1" applyAlignment="1">
      <alignment horizontal="center" vertical="top"/>
      <protection/>
    </xf>
    <xf numFmtId="0" fontId="12" fillId="0" borderId="0" xfId="56" applyFont="1" applyAlignment="1">
      <alignment horizontal="justify" vertical="top" wrapText="1"/>
      <protection/>
    </xf>
    <xf numFmtId="0" fontId="12" fillId="0" borderId="0" xfId="56" applyFont="1" applyAlignment="1">
      <alignment horizontal="center"/>
      <protection/>
    </xf>
    <xf numFmtId="4" fontId="36" fillId="0" borderId="0" xfId="0" applyNumberFormat="1" applyFont="1" applyFill="1" applyBorder="1" applyAlignment="1">
      <alignment horizontal="right"/>
    </xf>
    <xf numFmtId="49" fontId="3" fillId="0" borderId="0" xfId="56" applyNumberFormat="1" applyFont="1" applyAlignment="1">
      <alignment horizontal="center" vertical="top"/>
      <protection/>
    </xf>
    <xf numFmtId="0" fontId="3" fillId="0" borderId="0" xfId="56" applyFont="1" applyAlignment="1">
      <alignment horizontal="justify" vertical="top" wrapText="1"/>
      <protection/>
    </xf>
    <xf numFmtId="0" fontId="3" fillId="0" borderId="0" xfId="56" applyFont="1" applyAlignment="1">
      <alignment horizontal="center"/>
      <protection/>
    </xf>
    <xf numFmtId="4" fontId="3" fillId="0" borderId="0" xfId="56" applyNumberFormat="1" applyFont="1">
      <alignment/>
      <protection/>
    </xf>
    <xf numFmtId="175" fontId="3" fillId="0" borderId="0" xfId="56" applyNumberFormat="1" applyFont="1">
      <alignment/>
      <protection/>
    </xf>
    <xf numFmtId="0" fontId="10" fillId="0" borderId="0" xfId="56" applyFont="1">
      <alignment/>
      <protection/>
    </xf>
    <xf numFmtId="0" fontId="7" fillId="33" borderId="13" xfId="56" applyFont="1" applyFill="1" applyBorder="1" applyAlignment="1">
      <alignment horizontal="justify" vertical="top" wrapText="1"/>
      <protection/>
    </xf>
    <xf numFmtId="4" fontId="7" fillId="33" borderId="13" xfId="56" applyNumberFormat="1" applyFont="1" applyFill="1" applyBorder="1">
      <alignment/>
      <protection/>
    </xf>
    <xf numFmtId="175" fontId="7" fillId="33" borderId="13" xfId="56" applyNumberFormat="1" applyFont="1" applyFill="1" applyBorder="1">
      <alignment/>
      <protection/>
    </xf>
    <xf numFmtId="0" fontId="11" fillId="0" borderId="0" xfId="56" applyFont="1" applyAlignment="1">
      <alignment vertical="center"/>
      <protection/>
    </xf>
    <xf numFmtId="0" fontId="11" fillId="34" borderId="0" xfId="56" applyFont="1" applyFill="1" applyAlignment="1">
      <alignment vertical="center"/>
      <protection/>
    </xf>
    <xf numFmtId="49" fontId="3" fillId="0" borderId="0" xfId="56" applyNumberFormat="1" applyFont="1" applyAlignment="1">
      <alignment horizontal="left" vertical="top"/>
      <protection/>
    </xf>
    <xf numFmtId="0" fontId="3" fillId="0" borderId="0" xfId="56" applyFont="1" applyAlignment="1">
      <alignment horizontal="center" vertical="top" wrapText="1"/>
      <protection/>
    </xf>
    <xf numFmtId="0" fontId="7" fillId="33" borderId="13" xfId="56" applyFont="1" applyFill="1" applyBorder="1" applyAlignment="1">
      <alignment horizontal="justify" vertical="center" wrapText="1"/>
      <protection/>
    </xf>
    <xf numFmtId="4" fontId="7" fillId="33" borderId="13" xfId="56" applyNumberFormat="1" applyFont="1" applyFill="1" applyBorder="1" applyAlignment="1">
      <alignment vertical="center"/>
      <protection/>
    </xf>
    <xf numFmtId="175" fontId="8" fillId="33" borderId="13" xfId="56" applyNumberFormat="1" applyFont="1" applyFill="1" applyBorder="1" applyAlignment="1">
      <alignment vertical="center"/>
      <protection/>
    </xf>
    <xf numFmtId="0" fontId="9" fillId="0" borderId="14" xfId="56" applyFont="1" applyBorder="1" applyAlignment="1">
      <alignment horizontal="justify" vertical="center" wrapText="1"/>
      <protection/>
    </xf>
    <xf numFmtId="0" fontId="9" fillId="0" borderId="14" xfId="56" applyFont="1" applyBorder="1" applyAlignment="1">
      <alignment horizontal="center" vertical="center"/>
      <protection/>
    </xf>
    <xf numFmtId="4" fontId="9" fillId="0" borderId="14" xfId="56" applyNumberFormat="1" applyFont="1" applyBorder="1" applyAlignment="1">
      <alignment vertical="center"/>
      <protection/>
    </xf>
    <xf numFmtId="175" fontId="9" fillId="0" borderId="14" xfId="56" applyNumberFormat="1" applyFont="1" applyBorder="1" applyAlignment="1">
      <alignment vertical="center"/>
      <protection/>
    </xf>
    <xf numFmtId="0" fontId="13" fillId="0" borderId="0" xfId="56" applyFont="1" applyAlignment="1">
      <alignment vertical="center"/>
      <protection/>
    </xf>
    <xf numFmtId="49" fontId="3" fillId="0" borderId="0" xfId="56" applyNumberFormat="1" applyFont="1" applyAlignment="1">
      <alignment horizontal="left" vertical="top" wrapText="1"/>
      <protection/>
    </xf>
    <xf numFmtId="49" fontId="3" fillId="0" borderId="0" xfId="56" applyNumberFormat="1" applyFont="1" applyAlignment="1">
      <alignment horizontal="justify" vertical="top" wrapText="1"/>
      <protection/>
    </xf>
    <xf numFmtId="0" fontId="3" fillId="0" borderId="0" xfId="0" applyFont="1" applyAlignment="1" applyProtection="1">
      <alignment horizontal="center"/>
      <protection locked="0"/>
    </xf>
    <xf numFmtId="4" fontId="3" fillId="0" borderId="0" xfId="56" applyNumberFormat="1" applyFont="1" applyAlignment="1">
      <alignment wrapText="1"/>
      <protection/>
    </xf>
    <xf numFmtId="49" fontId="3" fillId="0" borderId="0" xfId="0" applyNumberFormat="1" applyFont="1" applyAlignment="1" applyProtection="1">
      <alignment horizontal="left" vertical="top"/>
      <protection locked="0"/>
    </xf>
    <xf numFmtId="0" fontId="3" fillId="0" borderId="0" xfId="0" applyFont="1" applyAlignment="1" applyProtection="1">
      <alignment horizontal="justify" vertical="top" wrapText="1"/>
      <protection locked="0"/>
    </xf>
    <xf numFmtId="4" fontId="3" fillId="0" borderId="0" xfId="0" applyNumberFormat="1" applyFont="1" applyAlignment="1" applyProtection="1">
      <alignment horizontal="right"/>
      <protection locked="0"/>
    </xf>
    <xf numFmtId="175" fontId="3" fillId="0" borderId="0" xfId="0" applyNumberFormat="1" applyFont="1" applyAlignment="1">
      <alignment horizontal="right"/>
    </xf>
    <xf numFmtId="0" fontId="3" fillId="0" borderId="0" xfId="0" applyFont="1" applyAlignment="1">
      <alignment/>
    </xf>
    <xf numFmtId="0" fontId="14" fillId="0" borderId="0" xfId="56" applyFont="1">
      <alignment/>
      <protection/>
    </xf>
    <xf numFmtId="0" fontId="14" fillId="34" borderId="0" xfId="56" applyFont="1" applyFill="1">
      <alignment/>
      <protection/>
    </xf>
    <xf numFmtId="49" fontId="3" fillId="0" borderId="0" xfId="56" applyNumberFormat="1" applyFont="1" applyAlignment="1" applyProtection="1">
      <alignment horizontal="left" vertical="top"/>
      <protection locked="0"/>
    </xf>
    <xf numFmtId="175" fontId="12" fillId="0" borderId="0" xfId="56" applyNumberFormat="1" applyFont="1">
      <alignment/>
      <protection/>
    </xf>
    <xf numFmtId="4" fontId="12" fillId="0" borderId="0" xfId="56" applyNumberFormat="1" applyFont="1">
      <alignment/>
      <protection/>
    </xf>
    <xf numFmtId="49" fontId="7" fillId="33" borderId="13" xfId="56" applyNumberFormat="1" applyFont="1" applyFill="1" applyBorder="1" applyAlignment="1">
      <alignment horizontal="center" vertical="top"/>
      <protection/>
    </xf>
    <xf numFmtId="0" fontId="36" fillId="0" borderId="0" xfId="0" applyFont="1" applyAlignment="1">
      <alignment/>
    </xf>
    <xf numFmtId="0" fontId="3" fillId="0" borderId="0" xfId="0" applyFont="1" applyAlignment="1">
      <alignment horizontal="left" vertical="top" wrapText="1"/>
    </xf>
    <xf numFmtId="49" fontId="7" fillId="33" borderId="13" xfId="56" applyNumberFormat="1" applyFont="1" applyFill="1" applyBorder="1" applyAlignment="1">
      <alignment horizontal="center" vertical="center"/>
      <protection/>
    </xf>
    <xf numFmtId="49" fontId="3" fillId="0" borderId="15" xfId="56" applyNumberFormat="1" applyFont="1" applyBorder="1" applyAlignment="1">
      <alignment horizontal="center" vertical="center" wrapText="1"/>
      <protection/>
    </xf>
    <xf numFmtId="175" fontId="3" fillId="0" borderId="15" xfId="56" applyNumberFormat="1" applyFont="1" applyBorder="1" applyAlignment="1">
      <alignment horizontal="center" vertical="center"/>
      <protection/>
    </xf>
    <xf numFmtId="49" fontId="7" fillId="33" borderId="13" xfId="56" applyNumberFormat="1" applyFont="1" applyFill="1" applyBorder="1" applyAlignment="1">
      <alignment horizontal="left" vertical="center"/>
      <protection/>
    </xf>
    <xf numFmtId="49" fontId="9" fillId="0" borderId="14" xfId="56" applyNumberFormat="1" applyFont="1" applyBorder="1" applyAlignment="1">
      <alignment horizontal="left" vertical="center"/>
      <protection/>
    </xf>
    <xf numFmtId="49" fontId="3" fillId="0" borderId="15" xfId="56" applyNumberFormat="1" applyFont="1" applyBorder="1" applyAlignment="1">
      <alignment horizontal="center" vertical="top" wrapText="1"/>
      <protection/>
    </xf>
    <xf numFmtId="49" fontId="7" fillId="0" borderId="0" xfId="56" applyNumberFormat="1" applyFont="1" applyBorder="1" applyAlignment="1">
      <alignment horizontal="center" vertical="center"/>
      <protection/>
    </xf>
    <xf numFmtId="0" fontId="7" fillId="0" borderId="0" xfId="56" applyFont="1" applyBorder="1" applyAlignment="1">
      <alignment horizontal="justify" vertical="top" wrapText="1"/>
      <protection/>
    </xf>
    <xf numFmtId="0" fontId="7" fillId="0" borderId="0" xfId="56" applyFont="1" applyBorder="1" applyAlignment="1">
      <alignment horizontal="center"/>
      <protection/>
    </xf>
    <xf numFmtId="4" fontId="7" fillId="0" borderId="0" xfId="56" applyNumberFormat="1" applyFont="1" applyBorder="1">
      <alignment/>
      <protection/>
    </xf>
    <xf numFmtId="175" fontId="7" fillId="0" borderId="0" xfId="56" applyNumberFormat="1" applyFont="1" applyBorder="1">
      <alignment/>
      <protection/>
    </xf>
    <xf numFmtId="49" fontId="7" fillId="0" borderId="0" xfId="56" applyNumberFormat="1" applyFont="1" applyFill="1" applyBorder="1" applyAlignment="1">
      <alignment horizontal="center" vertical="center"/>
      <protection/>
    </xf>
    <xf numFmtId="0" fontId="7" fillId="0" borderId="0" xfId="56" applyFont="1" applyFill="1" applyBorder="1" applyAlignment="1">
      <alignment horizontal="justify" vertical="top" wrapText="1"/>
      <protection/>
    </xf>
    <xf numFmtId="0" fontId="7" fillId="0" borderId="0" xfId="56" applyFont="1" applyFill="1" applyBorder="1" applyAlignment="1">
      <alignment horizontal="center"/>
      <protection/>
    </xf>
    <xf numFmtId="4" fontId="7" fillId="0" borderId="0" xfId="56" applyNumberFormat="1" applyFont="1" applyFill="1" applyBorder="1">
      <alignment/>
      <protection/>
    </xf>
    <xf numFmtId="175" fontId="7" fillId="0" borderId="0" xfId="56" applyNumberFormat="1" applyFont="1" applyFill="1" applyBorder="1">
      <alignment/>
      <protection/>
    </xf>
    <xf numFmtId="0" fontId="3" fillId="0" borderId="15" xfId="56" applyFont="1" applyBorder="1" applyAlignment="1">
      <alignment horizontal="center" vertical="center" wrapText="1"/>
      <protection/>
    </xf>
    <xf numFmtId="4" fontId="3" fillId="0" borderId="15" xfId="56" applyNumberFormat="1" applyFont="1" applyBorder="1" applyAlignment="1">
      <alignment horizontal="center" vertical="center" wrapText="1"/>
      <protection/>
    </xf>
    <xf numFmtId="0" fontId="0" fillId="0" borderId="0" xfId="0" applyAlignment="1">
      <alignment vertical="top"/>
    </xf>
    <xf numFmtId="4" fontId="0" fillId="0" borderId="0" xfId="0" applyNumberFormat="1" applyAlignment="1">
      <alignment horizontal="right"/>
    </xf>
    <xf numFmtId="0" fontId="6" fillId="0" borderId="0" xfId="0" applyFont="1" applyAlignment="1">
      <alignment horizontal="justify" vertical="top" wrapText="1"/>
    </xf>
    <xf numFmtId="0" fontId="6" fillId="0" borderId="0" xfId="0" applyFont="1" applyAlignment="1">
      <alignment vertical="top" wrapText="1"/>
    </xf>
    <xf numFmtId="0" fontId="7" fillId="0" borderId="0" xfId="0" applyFont="1" applyAlignment="1">
      <alignment vertical="top" wrapText="1"/>
    </xf>
    <xf numFmtId="44" fontId="8" fillId="0" borderId="0" xfId="0" applyNumberFormat="1" applyFont="1" applyAlignment="1">
      <alignment/>
    </xf>
    <xf numFmtId="0" fontId="3" fillId="0" borderId="0" xfId="0" applyFont="1" applyAlignment="1">
      <alignment wrapText="1"/>
    </xf>
    <xf numFmtId="44" fontId="8" fillId="0" borderId="0" xfId="0" applyNumberFormat="1" applyFont="1" applyAlignment="1">
      <alignment horizontal="right"/>
    </xf>
    <xf numFmtId="0" fontId="38" fillId="0" borderId="0" xfId="0" applyFont="1" applyAlignment="1">
      <alignment vertical="top"/>
    </xf>
    <xf numFmtId="4" fontId="8" fillId="0" borderId="0" xfId="0" applyNumberFormat="1" applyFont="1" applyAlignment="1">
      <alignment horizontal="right"/>
    </xf>
    <xf numFmtId="0" fontId="7" fillId="0" borderId="0" xfId="0" applyFont="1" applyAlignment="1">
      <alignment vertical="top"/>
    </xf>
    <xf numFmtId="0" fontId="39" fillId="0" borderId="0" xfId="0" applyFont="1" applyAlignment="1">
      <alignment horizontal="left" vertical="top" wrapText="1"/>
    </xf>
    <xf numFmtId="0" fontId="38" fillId="0" borderId="0" xfId="0" applyFont="1" applyAlignment="1">
      <alignment vertical="top" wrapText="1"/>
    </xf>
    <xf numFmtId="0" fontId="39" fillId="0" borderId="0" xfId="0" applyFont="1" applyAlignment="1">
      <alignment wrapText="1"/>
    </xf>
    <xf numFmtId="4" fontId="39" fillId="0" borderId="0" xfId="0" applyNumberFormat="1" applyFont="1" applyAlignment="1">
      <alignment horizontal="right"/>
    </xf>
    <xf numFmtId="44" fontId="38" fillId="0" borderId="0" xfId="0" applyNumberFormat="1" applyFont="1" applyAlignment="1">
      <alignment/>
    </xf>
    <xf numFmtId="0" fontId="38" fillId="0" borderId="0" xfId="0" applyFont="1" applyAlignment="1">
      <alignment horizontal="right" vertical="top" wrapText="1"/>
    </xf>
    <xf numFmtId="44" fontId="38" fillId="0" borderId="0" xfId="0" applyNumberFormat="1" applyFont="1" applyAlignment="1">
      <alignment horizontal="right"/>
    </xf>
    <xf numFmtId="0" fontId="3" fillId="0" borderId="0" xfId="56" applyFont="1" applyAlignment="1">
      <alignment horizontal="center" vertical="top"/>
      <protection/>
    </xf>
    <xf numFmtId="49" fontId="7" fillId="0" borderId="0" xfId="56" applyNumberFormat="1" applyFont="1" applyBorder="1" applyAlignment="1">
      <alignment horizontal="center" vertical="top"/>
      <protection/>
    </xf>
    <xf numFmtId="49" fontId="9" fillId="0" borderId="14" xfId="56" applyNumberFormat="1" applyFont="1" applyBorder="1" applyAlignment="1">
      <alignment horizontal="center" vertical="top"/>
      <protection/>
    </xf>
    <xf numFmtId="49" fontId="3" fillId="0" borderId="0" xfId="56" applyNumberFormat="1" applyFont="1" applyAlignment="1">
      <alignment horizontal="center" vertical="top" wrapText="1"/>
      <protection/>
    </xf>
    <xf numFmtId="0" fontId="3" fillId="0" borderId="0" xfId="0" applyFont="1" applyAlignment="1" applyProtection="1">
      <alignment horizontal="center" vertical="top"/>
      <protection locked="0"/>
    </xf>
    <xf numFmtId="49" fontId="7" fillId="0" borderId="0" xfId="56" applyNumberFormat="1" applyFont="1" applyFill="1" applyBorder="1" applyAlignment="1">
      <alignment horizontal="center" vertical="top"/>
      <protection/>
    </xf>
    <xf numFmtId="0" fontId="37" fillId="33" borderId="13" xfId="0" applyFont="1" applyFill="1" applyBorder="1" applyAlignment="1">
      <alignment horizontal="center" vertical="top"/>
    </xf>
    <xf numFmtId="0" fontId="36" fillId="33" borderId="10" xfId="0" applyFont="1" applyFill="1" applyBorder="1" applyAlignment="1">
      <alignment/>
    </xf>
    <xf numFmtId="0" fontId="3" fillId="0" borderId="12" xfId="0" applyFont="1" applyBorder="1" applyAlignment="1">
      <alignment horizontal="center" wrapText="1"/>
    </xf>
    <xf numFmtId="0" fontId="7" fillId="0" borderId="12" xfId="0" applyFont="1" applyBorder="1" applyAlignment="1">
      <alignment vertical="top" wrapText="1"/>
    </xf>
    <xf numFmtId="0" fontId="3" fillId="0" borderId="12" xfId="0" applyFont="1" applyBorder="1" applyAlignment="1">
      <alignment wrapText="1"/>
    </xf>
    <xf numFmtId="4" fontId="36" fillId="0" borderId="12" xfId="0" applyNumberFormat="1" applyFont="1" applyBorder="1" applyAlignment="1">
      <alignment horizontal="right"/>
    </xf>
    <xf numFmtId="4" fontId="8" fillId="0" borderId="12" xfId="0" applyNumberFormat="1" applyFont="1" applyBorder="1" applyAlignment="1">
      <alignment horizontal="right"/>
    </xf>
    <xf numFmtId="44" fontId="41" fillId="33" borderId="10" xfId="0" applyNumberFormat="1" applyFont="1" applyFill="1" applyBorder="1" applyAlignment="1">
      <alignment/>
    </xf>
    <xf numFmtId="0" fontId="37" fillId="33" borderId="10" xfId="0" applyFont="1" applyFill="1" applyBorder="1" applyAlignment="1">
      <alignment horizontal="left" vertical="top"/>
    </xf>
    <xf numFmtId="0" fontId="3" fillId="0" borderId="0" xfId="0" applyFont="1" applyFill="1" applyBorder="1" applyAlignment="1">
      <alignment horizontal="left" vertical="top" wrapText="1"/>
    </xf>
    <xf numFmtId="0" fontId="7" fillId="0" borderId="0" xfId="0" applyFont="1" applyFill="1" applyBorder="1" applyAlignment="1">
      <alignment vertical="top" wrapText="1"/>
    </xf>
    <xf numFmtId="0" fontId="3" fillId="0" borderId="0" xfId="0" applyFont="1" applyFill="1" applyBorder="1" applyAlignment="1">
      <alignment wrapText="1"/>
    </xf>
    <xf numFmtId="44" fontId="8" fillId="0" borderId="0" xfId="0" applyNumberFormat="1" applyFont="1" applyFill="1" applyBorder="1" applyAlignment="1">
      <alignment horizontal="right"/>
    </xf>
    <xf numFmtId="49" fontId="3" fillId="0" borderId="0" xfId="56" applyNumberFormat="1" applyFont="1" applyBorder="1" applyAlignment="1">
      <alignment horizontal="left" vertical="top"/>
      <protection/>
    </xf>
    <xf numFmtId="0" fontId="3" fillId="0" borderId="0" xfId="56" applyFont="1" applyBorder="1" applyAlignment="1">
      <alignment horizontal="justify" vertical="top" wrapText="1"/>
      <protection/>
    </xf>
    <xf numFmtId="0" fontId="3" fillId="0" borderId="0" xfId="56" applyFont="1" applyBorder="1" applyAlignment="1">
      <alignment horizontal="center" vertical="top" wrapText="1"/>
      <protection/>
    </xf>
    <xf numFmtId="4" fontId="3" fillId="0" borderId="0" xfId="56" applyNumberFormat="1" applyFont="1" applyBorder="1" applyAlignment="1">
      <alignment/>
      <protection/>
    </xf>
    <xf numFmtId="175" fontId="3" fillId="0" borderId="0" xfId="56" applyNumberFormat="1" applyFont="1" applyBorder="1" applyAlignment="1">
      <alignment/>
      <protection/>
    </xf>
    <xf numFmtId="0" fontId="12" fillId="0" borderId="0" xfId="56" applyFont="1" applyFill="1" applyBorder="1">
      <alignment/>
      <protection/>
    </xf>
    <xf numFmtId="0" fontId="12" fillId="0" borderId="0" xfId="56" applyFont="1" applyBorder="1">
      <alignment/>
      <protection/>
    </xf>
    <xf numFmtId="0" fontId="3" fillId="0" borderId="0" xfId="56" applyFont="1" applyFill="1" applyBorder="1" applyAlignment="1">
      <alignment horizontal="justify" vertical="top" wrapText="1"/>
      <protection/>
    </xf>
    <xf numFmtId="0" fontId="3" fillId="0" borderId="0" xfId="56" applyFont="1" applyFill="1" applyBorder="1" applyAlignment="1">
      <alignment horizontal="center"/>
      <protection/>
    </xf>
    <xf numFmtId="2" fontId="3" fillId="0" borderId="0" xfId="56" applyNumberFormat="1" applyFont="1" applyFill="1" applyBorder="1" applyAlignment="1">
      <alignment/>
      <protection/>
    </xf>
    <xf numFmtId="4" fontId="3" fillId="0" borderId="0" xfId="56" applyNumberFormat="1" applyFont="1" applyFill="1" applyBorder="1" applyAlignment="1">
      <alignment/>
      <protection/>
    </xf>
    <xf numFmtId="175" fontId="3" fillId="0" borderId="0" xfId="56" applyNumberFormat="1" applyFont="1" applyFill="1" applyBorder="1" applyAlignment="1">
      <alignment/>
      <protection/>
    </xf>
    <xf numFmtId="49" fontId="3" fillId="0" borderId="0" xfId="56" applyNumberFormat="1" applyFont="1" applyBorder="1" applyAlignment="1">
      <alignment horizontal="left" vertical="top" wrapText="1"/>
      <protection/>
    </xf>
    <xf numFmtId="49" fontId="3" fillId="0" borderId="0" xfId="56" applyNumberFormat="1" applyFont="1" applyBorder="1" applyAlignment="1">
      <alignment horizontal="justify" vertical="top" wrapText="1"/>
      <protection/>
    </xf>
    <xf numFmtId="0" fontId="3" fillId="0" borderId="0" xfId="56" applyFont="1" applyBorder="1" applyAlignment="1">
      <alignment horizontal="center" wrapText="1"/>
      <protection/>
    </xf>
    <xf numFmtId="4" fontId="3" fillId="0" borderId="0" xfId="56" applyNumberFormat="1" applyFont="1" applyBorder="1" applyAlignment="1">
      <alignment wrapText="1"/>
      <protection/>
    </xf>
    <xf numFmtId="0" fontId="3" fillId="0" borderId="0" xfId="56" applyFont="1" applyBorder="1" applyAlignment="1">
      <alignment horizontal="left" vertical="top"/>
      <protection/>
    </xf>
    <xf numFmtId="49" fontId="3" fillId="0" borderId="0" xfId="56" applyNumberFormat="1" applyFont="1" applyFill="1" applyBorder="1" applyAlignment="1">
      <alignment horizontal="justify" vertical="top" wrapText="1"/>
      <protection/>
    </xf>
    <xf numFmtId="0" fontId="3" fillId="0" borderId="0" xfId="56" applyFont="1" applyBorder="1" applyAlignment="1">
      <alignment horizontal="center"/>
      <protection/>
    </xf>
    <xf numFmtId="4" fontId="3" fillId="0" borderId="15" xfId="56" applyNumberFormat="1" applyFont="1" applyBorder="1" applyAlignment="1">
      <alignment horizontal="center" vertical="center"/>
      <protection/>
    </xf>
    <xf numFmtId="4" fontId="9" fillId="0" borderId="14" xfId="56" applyNumberFormat="1" applyFont="1" applyBorder="1">
      <alignment/>
      <protection/>
    </xf>
    <xf numFmtId="4" fontId="3" fillId="0" borderId="0" xfId="56" applyNumberFormat="1" applyFont="1" applyFill="1">
      <alignment/>
      <protection/>
    </xf>
    <xf numFmtId="49" fontId="3" fillId="0" borderId="0" xfId="56" applyNumberFormat="1" applyFont="1" applyFill="1" applyBorder="1" applyAlignment="1">
      <alignment horizontal="left" vertical="top"/>
      <protection/>
    </xf>
    <xf numFmtId="49" fontId="3" fillId="0" borderId="0" xfId="56" applyNumberFormat="1" applyFont="1" applyFill="1" applyBorder="1" applyAlignment="1">
      <alignment horizontal="left" vertical="top" wrapText="1"/>
      <protection/>
    </xf>
    <xf numFmtId="0" fontId="3" fillId="0" borderId="0" xfId="0" applyFont="1" applyBorder="1" applyAlignment="1" applyProtection="1">
      <alignment horizontal="center"/>
      <protection locked="0"/>
    </xf>
    <xf numFmtId="2" fontId="3" fillId="0" borderId="0" xfId="56" applyNumberFormat="1" applyFont="1">
      <alignment/>
      <protection/>
    </xf>
    <xf numFmtId="49" fontId="3" fillId="0" borderId="0" xfId="0" applyNumberFormat="1" applyFont="1" applyAlignment="1">
      <alignment horizontal="center" vertical="top"/>
    </xf>
    <xf numFmtId="4" fontId="3" fillId="0" borderId="0" xfId="0" applyNumberFormat="1" applyFont="1" applyAlignment="1">
      <alignment horizontal="center"/>
    </xf>
    <xf numFmtId="4" fontId="3" fillId="0" borderId="0" xfId="56" applyNumberFormat="1" applyFont="1" applyAlignment="1">
      <alignment horizontal="right"/>
      <protection/>
    </xf>
    <xf numFmtId="179" fontId="3" fillId="0" borderId="0" xfId="0" applyNumberFormat="1" applyFont="1" applyAlignment="1">
      <alignment horizontal="right"/>
    </xf>
    <xf numFmtId="0" fontId="3" fillId="0" borderId="0" xfId="0" applyFont="1" applyAlignment="1">
      <alignment/>
    </xf>
    <xf numFmtId="0" fontId="3" fillId="0" borderId="0" xfId="0" applyFont="1" applyAlignment="1">
      <alignment horizontal="justify" vertical="top" wrapText="1"/>
    </xf>
    <xf numFmtId="0" fontId="3" fillId="0" borderId="0" xfId="0" applyFont="1" applyAlignment="1">
      <alignment horizontal="center"/>
    </xf>
    <xf numFmtId="178" fontId="3" fillId="0" borderId="0" xfId="0" applyNumberFormat="1" applyFont="1" applyAlignment="1">
      <alignment horizontal="right"/>
    </xf>
    <xf numFmtId="49" fontId="3" fillId="0" borderId="0" xfId="0" applyNumberFormat="1" applyFont="1" applyAlignment="1">
      <alignment horizontal="justify" vertical="top" wrapText="1"/>
    </xf>
    <xf numFmtId="49" fontId="3" fillId="0" borderId="0" xfId="56" applyNumberFormat="1" applyFont="1" applyBorder="1" applyAlignment="1">
      <alignment horizontal="center" vertical="top"/>
      <protection/>
    </xf>
    <xf numFmtId="4" fontId="3" fillId="0" borderId="0" xfId="0" applyNumberFormat="1" applyFont="1" applyAlignment="1">
      <alignment horizontal="right"/>
    </xf>
    <xf numFmtId="0" fontId="3" fillId="0" borderId="0" xfId="56" applyFont="1" applyAlignment="1" quotePrefix="1">
      <alignment horizontal="justify" vertical="top" wrapText="1"/>
      <protection/>
    </xf>
    <xf numFmtId="14" fontId="3" fillId="0" borderId="0" xfId="56" applyNumberFormat="1" applyFont="1" applyAlignment="1">
      <alignment horizontal="justify" vertical="top" wrapText="1"/>
      <protection/>
    </xf>
    <xf numFmtId="49" fontId="7" fillId="33" borderId="14" xfId="56" applyNumberFormat="1" applyFont="1" applyFill="1" applyBorder="1" applyAlignment="1">
      <alignment horizontal="center" vertical="center"/>
      <protection/>
    </xf>
    <xf numFmtId="0" fontId="7" fillId="33" borderId="14" xfId="56" applyFont="1" applyFill="1" applyBorder="1" applyAlignment="1">
      <alignment horizontal="justify" vertical="top" wrapText="1"/>
      <protection/>
    </xf>
    <xf numFmtId="0" fontId="7" fillId="33" borderId="14" xfId="56" applyFont="1" applyFill="1" applyBorder="1" applyAlignment="1">
      <alignment horizontal="center"/>
      <protection/>
    </xf>
    <xf numFmtId="2" fontId="7" fillId="33" borderId="14" xfId="56" applyNumberFormat="1" applyFont="1" applyFill="1" applyBorder="1">
      <alignment/>
      <protection/>
    </xf>
    <xf numFmtId="4" fontId="7" fillId="33" borderId="14" xfId="56" applyNumberFormat="1" applyFont="1" applyFill="1" applyBorder="1">
      <alignment/>
      <protection/>
    </xf>
    <xf numFmtId="175" fontId="7" fillId="33" borderId="14" xfId="56" applyNumberFormat="1" applyFont="1" applyFill="1" applyBorder="1">
      <alignment/>
      <protection/>
    </xf>
    <xf numFmtId="49" fontId="7" fillId="0" borderId="0" xfId="56" applyNumberFormat="1" applyFont="1" applyAlignment="1">
      <alignment horizontal="center" vertical="top"/>
      <protection/>
    </xf>
    <xf numFmtId="49" fontId="7" fillId="0" borderId="0" xfId="56" applyNumberFormat="1" applyFont="1" applyAlignment="1">
      <alignment horizontal="center" vertical="center"/>
      <protection/>
    </xf>
    <xf numFmtId="0" fontId="7" fillId="0" borderId="0" xfId="56" applyFont="1" applyAlignment="1">
      <alignment horizontal="justify" vertical="top" wrapText="1"/>
      <protection/>
    </xf>
    <xf numFmtId="0" fontId="7" fillId="0" borderId="0" xfId="56" applyFont="1" applyAlignment="1">
      <alignment horizontal="center"/>
      <protection/>
    </xf>
    <xf numFmtId="2" fontId="7" fillId="0" borderId="0" xfId="56" applyNumberFormat="1" applyFont="1">
      <alignment/>
      <protection/>
    </xf>
    <xf numFmtId="4" fontId="7" fillId="0" borderId="0" xfId="56" applyNumberFormat="1" applyFont="1">
      <alignment/>
      <protection/>
    </xf>
    <xf numFmtId="175" fontId="7" fillId="0" borderId="0" xfId="56" applyNumberFormat="1" applyFont="1">
      <alignment/>
      <protection/>
    </xf>
    <xf numFmtId="49" fontId="3" fillId="0" borderId="0" xfId="56" applyNumberFormat="1" applyFont="1" applyAlignment="1">
      <alignment vertical="top"/>
      <protection/>
    </xf>
    <xf numFmtId="2" fontId="3" fillId="0" borderId="0" xfId="56" applyNumberFormat="1" applyFont="1" applyAlignment="1">
      <alignment horizontal="right"/>
      <protection/>
    </xf>
    <xf numFmtId="175" fontId="3" fillId="0" borderId="0" xfId="56" applyNumberFormat="1" applyFont="1" applyAlignment="1">
      <alignment horizontal="right"/>
      <protection/>
    </xf>
    <xf numFmtId="0" fontId="3" fillId="0" borderId="0" xfId="56" applyFont="1">
      <alignment/>
      <protection/>
    </xf>
    <xf numFmtId="175" fontId="3" fillId="0" borderId="0" xfId="56" applyNumberFormat="1" applyFont="1" applyAlignment="1">
      <alignment horizontal="right" vertical="center"/>
      <protection/>
    </xf>
    <xf numFmtId="2" fontId="7" fillId="33" borderId="13" xfId="56" applyNumberFormat="1" applyFont="1" applyFill="1" applyBorder="1">
      <alignment/>
      <protection/>
    </xf>
    <xf numFmtId="49" fontId="9" fillId="35" borderId="14" xfId="56" applyNumberFormat="1" applyFont="1" applyFill="1" applyBorder="1" applyAlignment="1">
      <alignment horizontal="center" vertical="top"/>
      <protection/>
    </xf>
    <xf numFmtId="49" fontId="9" fillId="35" borderId="14" xfId="56" applyNumberFormat="1" applyFont="1" applyFill="1" applyBorder="1" applyAlignment="1">
      <alignment horizontal="center" vertical="center"/>
      <protection/>
    </xf>
    <xf numFmtId="0" fontId="9" fillId="35" borderId="14" xfId="56" applyFont="1" applyFill="1" applyBorder="1" applyAlignment="1">
      <alignment horizontal="justify" vertical="center" wrapText="1"/>
      <protection/>
    </xf>
    <xf numFmtId="0" fontId="9" fillId="35" borderId="14" xfId="56" applyFont="1" applyFill="1" applyBorder="1" applyAlignment="1">
      <alignment horizontal="center" vertical="center"/>
      <protection/>
    </xf>
    <xf numFmtId="4" fontId="9" fillId="35" borderId="14" xfId="56" applyNumberFormat="1" applyFont="1" applyFill="1" applyBorder="1" applyAlignment="1">
      <alignment vertical="center"/>
      <protection/>
    </xf>
    <xf numFmtId="175" fontId="9" fillId="35" borderId="14" xfId="56" applyNumberFormat="1" applyFont="1" applyFill="1" applyBorder="1" applyAlignment="1">
      <alignment vertical="center"/>
      <protection/>
    </xf>
    <xf numFmtId="0" fontId="15" fillId="0" borderId="0" xfId="56" applyFont="1" applyAlignment="1">
      <alignment vertical="center"/>
      <protection/>
    </xf>
    <xf numFmtId="0" fontId="7" fillId="0" borderId="10" xfId="0" applyFont="1" applyFill="1" applyBorder="1" applyAlignment="1">
      <alignment vertical="top"/>
    </xf>
    <xf numFmtId="0" fontId="3" fillId="0" borderId="0" xfId="0" applyFont="1" applyAlignment="1">
      <alignment horizontal="justify" vertical="top"/>
    </xf>
    <xf numFmtId="49" fontId="3" fillId="0" borderId="0" xfId="0" applyNumberFormat="1" applyFont="1" applyAlignment="1" quotePrefix="1">
      <alignment horizontal="justify" vertical="top" wrapText="1"/>
    </xf>
    <xf numFmtId="0" fontId="3" fillId="0" borderId="0" xfId="56" applyFont="1" applyBorder="1" applyAlignment="1">
      <alignment horizontal="center" vertical="top"/>
      <protection/>
    </xf>
    <xf numFmtId="2" fontId="3" fillId="0" borderId="0" xfId="0" applyNumberFormat="1" applyFont="1" applyAlignment="1" applyProtection="1">
      <alignment horizontal="right"/>
      <protection locked="0"/>
    </xf>
    <xf numFmtId="16" fontId="3" fillId="0" borderId="0" xfId="0" applyNumberFormat="1" applyFont="1" applyAlignment="1" applyProtection="1">
      <alignment horizontal="center" vertical="top"/>
      <protection locked="0"/>
    </xf>
    <xf numFmtId="173" fontId="3" fillId="0" borderId="0" xfId="0" applyNumberFormat="1" applyFont="1" applyAlignment="1">
      <alignment horizontal="center" vertical="top"/>
    </xf>
    <xf numFmtId="49" fontId="3" fillId="0" borderId="0" xfId="0" applyNumberFormat="1" applyFont="1" applyAlignment="1">
      <alignment horizontal="left" vertical="top"/>
    </xf>
    <xf numFmtId="14" fontId="3" fillId="0" borderId="0" xfId="0" applyNumberFormat="1" applyFont="1" applyAlignment="1">
      <alignment horizontal="justify" vertical="top" wrapText="1"/>
    </xf>
    <xf numFmtId="3" fontId="3" fillId="0" borderId="0" xfId="0" applyNumberFormat="1" applyFont="1" applyAlignment="1">
      <alignment/>
    </xf>
    <xf numFmtId="4" fontId="3" fillId="0" borderId="0" xfId="0" applyNumberFormat="1" applyFont="1" applyAlignment="1">
      <alignment/>
    </xf>
    <xf numFmtId="49" fontId="9" fillId="0" borderId="0" xfId="0" applyNumberFormat="1" applyFont="1" applyAlignment="1">
      <alignment horizontal="left" vertical="top"/>
    </xf>
    <xf numFmtId="49" fontId="9" fillId="0" borderId="0" xfId="0" applyNumberFormat="1" applyFont="1" applyAlignment="1" applyProtection="1">
      <alignment horizontal="left" vertical="top"/>
      <protection locked="0"/>
    </xf>
    <xf numFmtId="49" fontId="3" fillId="0" borderId="0" xfId="0" applyNumberFormat="1" applyFont="1" applyAlignment="1" applyProtection="1">
      <alignment horizontal="left" vertical="top" wrapText="1"/>
      <protection locked="0"/>
    </xf>
    <xf numFmtId="0" fontId="3" fillId="0" borderId="0" xfId="0" applyFont="1" applyAlignment="1" applyProtection="1">
      <alignment horizontal="right"/>
      <protection locked="0"/>
    </xf>
    <xf numFmtId="176" fontId="9" fillId="0" borderId="0" xfId="0" applyNumberFormat="1" applyFont="1" applyAlignment="1" applyProtection="1">
      <alignment horizontal="right"/>
      <protection locked="0"/>
    </xf>
    <xf numFmtId="0" fontId="3" fillId="0" borderId="0" xfId="0" applyFont="1" applyAlignment="1">
      <alignment vertical="center"/>
    </xf>
    <xf numFmtId="49" fontId="3" fillId="0" borderId="0" xfId="0" applyNumberFormat="1" applyFont="1" applyAlignment="1">
      <alignment horizontal="left" vertical="top" wrapText="1"/>
    </xf>
    <xf numFmtId="49" fontId="3" fillId="0" borderId="0" xfId="57" applyNumberFormat="1" applyFont="1" applyAlignment="1">
      <alignment horizontal="center" vertical="top"/>
      <protection/>
    </xf>
    <xf numFmtId="4" fontId="16" fillId="0" borderId="0" xfId="0" applyNumberFormat="1" applyFont="1" applyAlignment="1">
      <alignment/>
    </xf>
    <xf numFmtId="0" fontId="65" fillId="0" borderId="0" xfId="0" applyFont="1" applyAlignment="1">
      <alignment horizontal="justify" vertical="top" wrapText="1"/>
    </xf>
    <xf numFmtId="0" fontId="3" fillId="0" borderId="0" xfId="58" applyFont="1" applyAlignment="1" quotePrefix="1">
      <alignment horizontal="justify" vertical="top"/>
      <protection/>
    </xf>
    <xf numFmtId="0" fontId="38" fillId="33" borderId="10" xfId="0" applyFont="1" applyFill="1" applyBorder="1" applyAlignment="1">
      <alignment horizontal="left" vertical="top" wrapText="1"/>
    </xf>
    <xf numFmtId="0" fontId="37" fillId="33" borderId="13" xfId="0" applyFont="1" applyFill="1" applyBorder="1" applyAlignment="1">
      <alignment horizontal="left" vertical="top"/>
    </xf>
    <xf numFmtId="0" fontId="0" fillId="0" borderId="0" xfId="0" applyAlignment="1">
      <alignment horizontal="center" vertical="top"/>
    </xf>
    <xf numFmtId="0" fontId="2" fillId="0" borderId="0" xfId="0" applyFont="1" applyAlignment="1">
      <alignment vertical="top" wrapText="1"/>
    </xf>
    <xf numFmtId="0" fontId="0" fillId="0" borderId="0" xfId="0" applyAlignment="1">
      <alignment horizontal="center"/>
    </xf>
    <xf numFmtId="2" fontId="0" fillId="0" borderId="0" xfId="0" applyNumberFormat="1" applyAlignment="1">
      <alignment horizontal="right"/>
    </xf>
    <xf numFmtId="0" fontId="42" fillId="0" borderId="16" xfId="62" applyFont="1" applyBorder="1" applyAlignment="1">
      <alignment wrapText="1"/>
      <protection/>
    </xf>
    <xf numFmtId="0" fontId="42" fillId="0" borderId="13" xfId="62" applyFont="1" applyBorder="1" applyAlignment="1">
      <alignment wrapText="1"/>
      <protection/>
    </xf>
    <xf numFmtId="0" fontId="0" fillId="0" borderId="13" xfId="0" applyBorder="1" applyAlignment="1">
      <alignment/>
    </xf>
    <xf numFmtId="0" fontId="0" fillId="0" borderId="17" xfId="0" applyBorder="1" applyAlignment="1">
      <alignment/>
    </xf>
    <xf numFmtId="0" fontId="42" fillId="0" borderId="16" xfId="62" applyFont="1" applyBorder="1">
      <alignment/>
      <protection/>
    </xf>
    <xf numFmtId="0" fontId="42" fillId="0" borderId="13" xfId="62" applyFont="1" applyBorder="1">
      <alignment/>
      <protection/>
    </xf>
    <xf numFmtId="0" fontId="42" fillId="0" borderId="0" xfId="62" applyFont="1">
      <alignment/>
      <protection/>
    </xf>
    <xf numFmtId="0" fontId="2" fillId="0" borderId="0" xfId="62">
      <alignment/>
      <protection/>
    </xf>
    <xf numFmtId="0" fontId="0" fillId="0" borderId="0" xfId="0" applyAlignment="1">
      <alignment horizontal="left"/>
    </xf>
    <xf numFmtId="0" fontId="67" fillId="0" borderId="0" xfId="62" applyFont="1" applyAlignment="1">
      <alignment horizontal="center"/>
      <protection/>
    </xf>
    <xf numFmtId="0" fontId="68" fillId="0" borderId="0" xfId="62" applyFont="1" applyAlignment="1">
      <alignment horizontal="left" wrapText="1"/>
      <protection/>
    </xf>
    <xf numFmtId="0" fontId="0" fillId="0" borderId="0" xfId="0" applyAlignment="1">
      <alignment/>
    </xf>
    <xf numFmtId="0" fontId="68" fillId="0" borderId="0" xfId="62" applyFont="1" applyAlignment="1">
      <alignment horizontal="right" wrapText="1"/>
      <protection/>
    </xf>
    <xf numFmtId="0" fontId="45" fillId="0" borderId="0" xfId="62" applyFont="1">
      <alignment/>
      <protection/>
    </xf>
    <xf numFmtId="4" fontId="45" fillId="0" borderId="0" xfId="62" applyNumberFormat="1" applyFont="1">
      <alignment/>
      <protection/>
    </xf>
    <xf numFmtId="4" fontId="46" fillId="0" borderId="0" xfId="62" applyNumberFormat="1" applyFont="1">
      <alignment/>
      <protection/>
    </xf>
    <xf numFmtId="0" fontId="67" fillId="0" borderId="0" xfId="62" applyFont="1" applyAlignment="1">
      <alignment wrapText="1"/>
      <protection/>
    </xf>
    <xf numFmtId="0" fontId="68" fillId="0" borderId="0" xfId="62" applyFont="1" applyAlignment="1">
      <alignment horizontal="center"/>
      <protection/>
    </xf>
    <xf numFmtId="0" fontId="45" fillId="0" borderId="0" xfId="62" applyFont="1" applyAlignment="1">
      <alignment wrapText="1"/>
      <protection/>
    </xf>
    <xf numFmtId="0" fontId="68" fillId="0" borderId="0" xfId="62" applyFont="1" applyAlignment="1">
      <alignment horizontal="left"/>
      <protection/>
    </xf>
    <xf numFmtId="0" fontId="68" fillId="0" borderId="0" xfId="62" applyFont="1" applyAlignment="1">
      <alignment wrapText="1"/>
      <protection/>
    </xf>
  </cellXfs>
  <cellStyles count="6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urrency 2" xfId="34"/>
    <cellStyle name="Dobro"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2" xfId="52"/>
    <cellStyle name="Normal 2 3" xfId="53"/>
    <cellStyle name="Normal 3" xfId="54"/>
    <cellStyle name="Normal 3 2" xfId="55"/>
    <cellStyle name="Normal 4" xfId="56"/>
    <cellStyle name="Normal 4 2" xfId="57"/>
    <cellStyle name="Normal 5" xfId="58"/>
    <cellStyle name="Normal 8" xfId="59"/>
    <cellStyle name="Normalno 12" xfId="60"/>
    <cellStyle name="Normalno 27" xfId="61"/>
    <cellStyle name="Normalno 3 2" xfId="62"/>
    <cellStyle name="Normalno 4" xfId="63"/>
    <cellStyle name="Obično 10" xfId="64"/>
    <cellStyle name="Obično_VZ-I-napomene 2 2" xfId="65"/>
    <cellStyle name="Percent" xfId="66"/>
    <cellStyle name="Povezana ćelija" xfId="67"/>
    <cellStyle name="Followed Hyperlink" xfId="68"/>
    <cellStyle name="Provjera ćelije" xfId="69"/>
    <cellStyle name="Tekst objašnjenja" xfId="70"/>
    <cellStyle name="Tekst upozorenja" xfId="71"/>
    <cellStyle name="Troškovnik" xfId="72"/>
    <cellStyle name="Ukupni zbroj" xfId="73"/>
    <cellStyle name="Unos" xfId="74"/>
    <cellStyle name="Currency" xfId="75"/>
    <cellStyle name="Currency [0]" xfId="76"/>
    <cellStyle name="Comma" xfId="77"/>
    <cellStyle name="Comma [0]"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showZeros="0" tabSelected="1" view="pageBreakPreview" zoomScaleSheetLayoutView="100" workbookViewId="0" topLeftCell="A7">
      <selection activeCell="A28" sqref="A28:H28"/>
    </sheetView>
  </sheetViews>
  <sheetFormatPr defaultColWidth="9.140625" defaultRowHeight="15"/>
  <cols>
    <col min="1" max="1" width="6.421875" style="1" customWidth="1"/>
    <col min="2" max="2" width="46.8515625" style="1" customWidth="1"/>
    <col min="3" max="3" width="7.8515625" style="3" customWidth="1"/>
    <col min="4" max="4" width="4.7109375" style="4" customWidth="1"/>
    <col min="5" max="5" width="21.7109375" style="4" customWidth="1"/>
    <col min="6" max="16384" width="9.140625" style="2" customWidth="1"/>
  </cols>
  <sheetData>
    <row r="1" ht="15">
      <c r="B1" s="5"/>
    </row>
    <row r="2" spans="1:5" ht="15.75" thickBot="1">
      <c r="A2" s="9"/>
      <c r="B2" s="6"/>
      <c r="C2" s="7"/>
      <c r="D2" s="8"/>
      <c r="E2" s="8"/>
    </row>
    <row r="3" spans="1:5" ht="21.75" thickBot="1">
      <c r="A3" s="24"/>
      <c r="B3" s="25" t="s">
        <v>1</v>
      </c>
      <c r="C3" s="22"/>
      <c r="D3" s="23"/>
      <c r="E3" s="23"/>
    </row>
    <row r="4" spans="1:5" ht="21.75" thickBot="1">
      <c r="A4" s="6"/>
      <c r="B4" s="10"/>
      <c r="C4" s="7"/>
      <c r="D4" s="8"/>
      <c r="E4" s="8"/>
    </row>
    <row r="5" spans="1:5" ht="19.5" thickBot="1">
      <c r="A5" s="37">
        <f>OKOLIŠ!A1</f>
        <v>0</v>
      </c>
      <c r="B5" s="21" t="str">
        <f>OKOLIŠ!B1</f>
        <v>SANACIJA KLIZIŠTA - IZGRADNJA POTPORNOG ZIDA</v>
      </c>
      <c r="C5" s="22"/>
      <c r="D5" s="23"/>
      <c r="E5" s="23"/>
    </row>
    <row r="6" spans="1:5" ht="16.5" thickBot="1">
      <c r="A6" s="38"/>
      <c r="B6" s="39"/>
      <c r="C6" s="40"/>
      <c r="D6" s="41"/>
      <c r="E6" s="41"/>
    </row>
    <row r="7" spans="1:5" ht="16.5" thickBot="1">
      <c r="A7" s="11"/>
      <c r="B7" s="12" t="str">
        <f>OKOLIŠ!C40</f>
        <v>Ukupno I - PRIPREMNO - ZAVRŠNI RADOVI</v>
      </c>
      <c r="C7" s="12"/>
      <c r="D7" s="14"/>
      <c r="E7" s="35">
        <f>OKOLIŠ!G40</f>
        <v>0</v>
      </c>
    </row>
    <row r="8" spans="1:5" ht="16.5" thickBot="1">
      <c r="A8" s="11"/>
      <c r="B8" s="12"/>
      <c r="C8" s="13"/>
      <c r="D8" s="14"/>
      <c r="E8" s="15"/>
    </row>
    <row r="9" spans="1:5" ht="16.5" customHeight="1" thickBot="1">
      <c r="A9" s="11"/>
      <c r="B9" s="12" t="str">
        <f>OKOLIŠ!C80</f>
        <v>Ukupno II - ZEMLJANI RADOVI</v>
      </c>
      <c r="C9" s="13"/>
      <c r="D9" s="14"/>
      <c r="E9" s="35">
        <f>OKOLIŠ!G80</f>
        <v>0</v>
      </c>
    </row>
    <row r="10" spans="1:5" ht="16.5" thickBot="1">
      <c r="A10" s="16"/>
      <c r="B10" s="17"/>
      <c r="C10" s="18"/>
      <c r="D10" s="19"/>
      <c r="E10" s="20"/>
    </row>
    <row r="11" spans="1:5" ht="16.5" thickBot="1">
      <c r="A11" s="11"/>
      <c r="B11" s="12" t="str">
        <f>OKOLIŠ!C138</f>
        <v>Ukupno III - ODVODNJA</v>
      </c>
      <c r="C11" s="12"/>
      <c r="D11" s="14"/>
      <c r="E11" s="35">
        <f>OKOLIŠ!G138</f>
        <v>0</v>
      </c>
    </row>
    <row r="12" spans="1:5" ht="16.5" thickBot="1">
      <c r="A12" s="11"/>
      <c r="B12" s="12"/>
      <c r="C12" s="13"/>
      <c r="D12" s="14"/>
      <c r="E12" s="15"/>
    </row>
    <row r="13" spans="1:5" ht="16.5" customHeight="1" thickBot="1">
      <c r="A13" s="11"/>
      <c r="B13" s="12" t="str">
        <f>OKOLIŠ!C190</f>
        <v>Ukupno IV - AB POTPORNI ZID</v>
      </c>
      <c r="C13" s="13"/>
      <c r="D13" s="14"/>
      <c r="E13" s="35">
        <f>OKOLIŠ!G190</f>
        <v>0</v>
      </c>
    </row>
    <row r="14" spans="1:5" ht="16.5" thickBot="1">
      <c r="A14" s="16"/>
      <c r="B14" s="17"/>
      <c r="C14" s="18"/>
      <c r="D14" s="19"/>
      <c r="E14" s="20"/>
    </row>
    <row r="15" spans="1:5" ht="16.5" customHeight="1" thickBot="1">
      <c r="A15" s="11"/>
      <c r="B15" s="207" t="str">
        <f>OKOLIŠ!C197</f>
        <v>Ukupno V - PROMETNA OPREMA I SIGNALIZACIJA</v>
      </c>
      <c r="C15" s="13"/>
      <c r="D15" s="14"/>
      <c r="E15" s="35">
        <f>OKOLIŠ!G197</f>
        <v>0</v>
      </c>
    </row>
    <row r="16" spans="1:5" ht="16.5" thickBot="1">
      <c r="A16" s="138"/>
      <c r="B16" s="139"/>
      <c r="C16" s="140"/>
      <c r="D16" s="48"/>
      <c r="E16" s="141"/>
    </row>
    <row r="17" spans="1:5" ht="21.75" thickBot="1">
      <c r="A17" s="24"/>
      <c r="B17" s="137" t="s">
        <v>48</v>
      </c>
      <c r="C17" s="130"/>
      <c r="D17" s="23"/>
      <c r="E17" s="23"/>
    </row>
    <row r="18" spans="1:5" ht="21.75" thickBot="1">
      <c r="A18" s="6"/>
      <c r="B18" s="10"/>
      <c r="C18" s="85"/>
      <c r="D18" s="8"/>
      <c r="E18" s="8"/>
    </row>
    <row r="19" spans="1:5" ht="19.5" thickBot="1">
      <c r="A19" s="37">
        <f>A5</f>
        <v>0</v>
      </c>
      <c r="B19" s="21" t="str">
        <f>B5</f>
        <v>SANACIJA KLIZIŠTA - IZGRADNJA POTPORNOG ZIDA</v>
      </c>
      <c r="C19" s="130"/>
      <c r="D19" s="23"/>
      <c r="E19" s="136">
        <f>SUM(E6:E15)</f>
        <v>0</v>
      </c>
    </row>
    <row r="20" spans="1:5" ht="16.5" thickBot="1">
      <c r="A20" s="131"/>
      <c r="B20" s="132"/>
      <c r="C20" s="133"/>
      <c r="D20" s="134"/>
      <c r="E20" s="135"/>
    </row>
    <row r="21" spans="1:5" ht="19.5" thickBot="1">
      <c r="A21" s="26"/>
      <c r="B21" s="27" t="s">
        <v>8</v>
      </c>
      <c r="C21" s="28"/>
      <c r="D21" s="29"/>
      <c r="E21" s="36">
        <f>SUM(E18:E19)</f>
        <v>0</v>
      </c>
    </row>
    <row r="22" spans="1:5" ht="19.5" thickBot="1">
      <c r="A22" s="30"/>
      <c r="B22" s="31"/>
      <c r="C22" s="229" t="s">
        <v>6</v>
      </c>
      <c r="D22" s="229"/>
      <c r="E22" s="36">
        <f>E21*0.25</f>
        <v>0</v>
      </c>
    </row>
    <row r="23" spans="1:5" ht="19.5" thickBot="1">
      <c r="A23" s="26"/>
      <c r="B23" s="27" t="s">
        <v>0</v>
      </c>
      <c r="C23" s="28"/>
      <c r="D23" s="29"/>
      <c r="E23" s="36">
        <f>SUM(E21:E22)</f>
        <v>0</v>
      </c>
    </row>
    <row r="24" spans="1:8" ht="15">
      <c r="A24" s="231"/>
      <c r="B24" s="232"/>
      <c r="C24" s="233"/>
      <c r="D24" s="234"/>
      <c r="E24"/>
      <c r="F24"/>
      <c r="G24"/>
      <c r="H24"/>
    </row>
    <row r="25" spans="1:8" ht="15">
      <c r="A25" s="231"/>
      <c r="B25" s="232"/>
      <c r="C25" s="233"/>
      <c r="D25" s="234"/>
      <c r="E25"/>
      <c r="F25"/>
      <c r="G25"/>
      <c r="H25"/>
    </row>
    <row r="26" spans="1:8" ht="15.75">
      <c r="A26" s="235" t="s">
        <v>256</v>
      </c>
      <c r="B26" s="236"/>
      <c r="C26" s="236"/>
      <c r="D26" s="236"/>
      <c r="E26" s="236"/>
      <c r="F26" s="236"/>
      <c r="G26" s="237"/>
      <c r="H26" s="238"/>
    </row>
    <row r="27" spans="1:8" ht="15.75">
      <c r="A27" s="239" t="s">
        <v>257</v>
      </c>
      <c r="B27" s="240"/>
      <c r="C27" s="240"/>
      <c r="D27" s="240"/>
      <c r="E27" s="240"/>
      <c r="F27" s="240"/>
      <c r="G27" s="237"/>
      <c r="H27" s="238"/>
    </row>
    <row r="28" spans="1:8" ht="15.75">
      <c r="A28" s="239" t="s">
        <v>258</v>
      </c>
      <c r="B28" s="240"/>
      <c r="C28" s="240"/>
      <c r="D28" s="240"/>
      <c r="E28" s="240"/>
      <c r="F28" s="240"/>
      <c r="G28" s="237"/>
      <c r="H28" s="238"/>
    </row>
    <row r="29" spans="1:8" ht="15.75">
      <c r="A29" s="239" t="s">
        <v>259</v>
      </c>
      <c r="B29" s="240"/>
      <c r="C29" s="240"/>
      <c r="D29" s="240"/>
      <c r="E29" s="240"/>
      <c r="F29" s="240"/>
      <c r="G29" s="237"/>
      <c r="H29" s="238"/>
    </row>
    <row r="30" spans="1:8" ht="15.75">
      <c r="A30" s="239" t="s">
        <v>260</v>
      </c>
      <c r="B30" s="240"/>
      <c r="C30" s="240"/>
      <c r="D30" s="240"/>
      <c r="E30" s="240"/>
      <c r="F30" s="240"/>
      <c r="G30" s="237"/>
      <c r="H30" s="238"/>
    </row>
    <row r="31" spans="1:8" ht="15.75">
      <c r="A31" s="239" t="s">
        <v>261</v>
      </c>
      <c r="B31" s="240"/>
      <c r="C31" s="240"/>
      <c r="D31" s="240"/>
      <c r="E31" s="240"/>
      <c r="F31" s="240"/>
      <c r="G31" s="237"/>
      <c r="H31" s="238"/>
    </row>
    <row r="32" spans="1:8" ht="15.75">
      <c r="A32" s="241"/>
      <c r="B32" s="241"/>
      <c r="C32" s="242"/>
      <c r="D32" s="242"/>
      <c r="E32" s="242"/>
      <c r="F32" s="242"/>
      <c r="G32"/>
      <c r="H32" s="243"/>
    </row>
    <row r="33" spans="1:8" ht="15.75">
      <c r="A33" s="241"/>
      <c r="B33" s="241"/>
      <c r="C33" s="242"/>
      <c r="D33" s="242"/>
      <c r="E33" s="242"/>
      <c r="F33" s="242"/>
      <c r="G33"/>
      <c r="H33" s="243"/>
    </row>
    <row r="34" spans="1:8" ht="15">
      <c r="A34" s="244"/>
      <c r="B34" s="245"/>
      <c r="C34" s="246"/>
      <c r="D34" s="246"/>
      <c r="E34" s="246"/>
      <c r="F34" s="246"/>
      <c r="G34"/>
      <c r="H34" s="243"/>
    </row>
    <row r="35" spans="1:8" ht="15">
      <c r="A35" s="244"/>
      <c r="B35" s="247"/>
      <c r="C35" s="244"/>
      <c r="D35" s="248"/>
      <c r="E35" s="249"/>
      <c r="F35" s="250"/>
      <c r="G35"/>
      <c r="H35" s="243"/>
    </row>
    <row r="36" spans="1:8" ht="15">
      <c r="A36" s="244"/>
      <c r="B36" s="247"/>
      <c r="C36" s="244"/>
      <c r="D36" s="248"/>
      <c r="E36" s="249"/>
      <c r="F36" s="250"/>
      <c r="G36"/>
      <c r="H36" s="243"/>
    </row>
    <row r="37" spans="1:8" ht="15">
      <c r="A37" s="244"/>
      <c r="B37" s="247"/>
      <c r="C37" s="244"/>
      <c r="D37" s="248"/>
      <c r="E37" s="249"/>
      <c r="F37" s="250"/>
      <c r="G37"/>
      <c r="H37" s="243"/>
    </row>
    <row r="38" spans="1:8" ht="15">
      <c r="A38" s="244"/>
      <c r="B38" s="247"/>
      <c r="C38" s="244"/>
      <c r="D38" s="248"/>
      <c r="E38" s="249"/>
      <c r="F38" s="250"/>
      <c r="G38"/>
      <c r="H38" s="243"/>
    </row>
    <row r="39" spans="1:8" ht="15">
      <c r="A39" s="244"/>
      <c r="B39" s="251"/>
      <c r="C39" s="252"/>
      <c r="D39" s="253" t="s">
        <v>262</v>
      </c>
      <c r="E39" s="246"/>
      <c r="F39" s="246"/>
      <c r="G39"/>
      <c r="H39" s="243"/>
    </row>
    <row r="40" spans="1:8" ht="81" customHeight="1">
      <c r="A40" s="254"/>
      <c r="B40" s="255"/>
      <c r="C40" s="252" t="s">
        <v>263</v>
      </c>
      <c r="D40" s="253" t="s">
        <v>264</v>
      </c>
      <c r="E40" s="246"/>
      <c r="F40" s="246"/>
      <c r="G40"/>
      <c r="H40" s="243"/>
    </row>
    <row r="41" spans="1:8" ht="15">
      <c r="A41"/>
      <c r="B41"/>
      <c r="C41"/>
      <c r="D41"/>
      <c r="E41"/>
      <c r="F41"/>
      <c r="G41"/>
      <c r="H41"/>
    </row>
    <row r="42" spans="1:8" ht="15">
      <c r="A42"/>
      <c r="B42"/>
      <c r="C42"/>
      <c r="D42"/>
      <c r="E42"/>
      <c r="F42"/>
      <c r="G42"/>
      <c r="H42"/>
    </row>
  </sheetData>
  <sheetProtection/>
  <protectedRanges>
    <protectedRange sqref="E26:E33" name="Raspon1_1_1"/>
  </protectedRanges>
  <mergeCells count="10">
    <mergeCell ref="A31:H31"/>
    <mergeCell ref="B34:F34"/>
    <mergeCell ref="D39:F39"/>
    <mergeCell ref="D40:F40"/>
    <mergeCell ref="C22:D22"/>
    <mergeCell ref="A26:H26"/>
    <mergeCell ref="A27:H27"/>
    <mergeCell ref="A28:H28"/>
    <mergeCell ref="A29:H29"/>
    <mergeCell ref="A30:H30"/>
  </mergeCells>
  <printOptions/>
  <pageMargins left="0.984251968503937" right="0.1968503937007874" top="0.5905511811023623" bottom="0.5905511811023623" header="0" footer="0"/>
  <pageSetup fitToHeight="0" fitToWidth="1" horizontalDpi="600" verticalDpi="600" orientation="portrait" paperSize="9" scale="78" r:id="rId1"/>
  <headerFooter>
    <oddFooter>&amp;R&amp;8&amp;P/&amp;N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view="pageBreakPreview" zoomScale="110" zoomScaleSheetLayoutView="110" workbookViewId="0" topLeftCell="A1">
      <selection activeCell="G7" sqref="G7"/>
    </sheetView>
  </sheetViews>
  <sheetFormatPr defaultColWidth="9.140625" defaultRowHeight="15"/>
  <cols>
    <col min="1" max="1" width="6.421875" style="105" customWidth="1"/>
    <col min="2" max="2" width="75.7109375" style="105" customWidth="1"/>
    <col min="3" max="3" width="7.8515625" style="0" customWidth="1"/>
    <col min="4" max="4" width="6.00390625" style="106" customWidth="1"/>
    <col min="5" max="5" width="23.57421875" style="106" customWidth="1"/>
  </cols>
  <sheetData>
    <row r="1" ht="15">
      <c r="B1" s="33" t="s">
        <v>47</v>
      </c>
    </row>
    <row r="2" ht="15">
      <c r="B2" s="33"/>
    </row>
    <row r="3" spans="1:5" ht="40.5" customHeight="1">
      <c r="A3" s="6"/>
      <c r="B3" s="107" t="s">
        <v>38</v>
      </c>
      <c r="C3" s="108"/>
      <c r="D3" s="108"/>
      <c r="E3" s="108"/>
    </row>
    <row r="4" spans="1:5" ht="48" customHeight="1">
      <c r="A4" s="6"/>
      <c r="B4" s="107" t="s">
        <v>39</v>
      </c>
      <c r="C4" s="108"/>
      <c r="D4" s="108"/>
      <c r="E4" s="108"/>
    </row>
    <row r="5" spans="1:5" ht="51" customHeight="1">
      <c r="A5" s="6"/>
      <c r="B5" s="107" t="s">
        <v>40</v>
      </c>
      <c r="C5" s="108"/>
      <c r="D5" s="108"/>
      <c r="E5" s="108"/>
    </row>
    <row r="6" spans="1:5" ht="29.25" customHeight="1">
      <c r="A6" s="6"/>
      <c r="B6" s="107" t="s">
        <v>41</v>
      </c>
      <c r="C6" s="108"/>
      <c r="D6" s="108"/>
      <c r="E6" s="108"/>
    </row>
    <row r="7" spans="1:5" ht="40.5" customHeight="1">
      <c r="A7" s="34"/>
      <c r="B7" s="107" t="s">
        <v>42</v>
      </c>
      <c r="C7" s="108"/>
      <c r="D7" s="108"/>
      <c r="E7" s="108"/>
    </row>
    <row r="8" spans="1:5" ht="58.5" customHeight="1">
      <c r="A8" s="86"/>
      <c r="B8" s="107" t="s">
        <v>43</v>
      </c>
      <c r="C8" s="108"/>
      <c r="D8" s="108"/>
      <c r="E8" s="108"/>
    </row>
    <row r="9" spans="1:5" ht="15" customHeight="1">
      <c r="A9" s="86"/>
      <c r="B9" s="107" t="s">
        <v>44</v>
      </c>
      <c r="C9" s="108"/>
      <c r="D9" s="108"/>
      <c r="E9" s="108"/>
    </row>
    <row r="10" spans="1:5" ht="27.75" customHeight="1">
      <c r="A10" s="86"/>
      <c r="B10" s="107" t="s">
        <v>45</v>
      </c>
      <c r="C10" s="108"/>
      <c r="D10" s="108"/>
      <c r="E10" s="108"/>
    </row>
    <row r="11" spans="1:5" ht="29.25" customHeight="1">
      <c r="A11" s="86"/>
      <c r="B11" s="107" t="s">
        <v>46</v>
      </c>
      <c r="C11" s="108"/>
      <c r="D11" s="108"/>
      <c r="E11" s="108"/>
    </row>
    <row r="12" spans="1:5" ht="45">
      <c r="A12" s="86"/>
      <c r="B12" s="107" t="s">
        <v>181</v>
      </c>
      <c r="C12" s="109"/>
      <c r="D12" s="8"/>
      <c r="E12" s="110"/>
    </row>
    <row r="13" spans="1:5" ht="15.75">
      <c r="A13" s="86"/>
      <c r="B13" s="109"/>
      <c r="C13" s="109"/>
      <c r="D13" s="8"/>
      <c r="E13" s="110"/>
    </row>
    <row r="14" spans="1:5" ht="15.75">
      <c r="A14" s="86"/>
      <c r="B14" s="109"/>
      <c r="C14" s="111"/>
      <c r="D14" s="8"/>
      <c r="E14" s="112"/>
    </row>
    <row r="15" spans="1:5" ht="15.75">
      <c r="A15" s="86"/>
      <c r="B15" s="109"/>
      <c r="C15" s="111"/>
      <c r="D15" s="8"/>
      <c r="E15" s="110"/>
    </row>
    <row r="16" spans="1:5" ht="15.75">
      <c r="A16" s="86"/>
      <c r="B16" s="109"/>
      <c r="C16" s="111"/>
      <c r="D16" s="8"/>
      <c r="E16" s="112"/>
    </row>
    <row r="17" spans="1:5" ht="15.75">
      <c r="A17" s="86"/>
      <c r="B17" s="109"/>
      <c r="C17" s="109"/>
      <c r="D17" s="8"/>
      <c r="E17" s="110"/>
    </row>
    <row r="18" spans="1:5" ht="15.75">
      <c r="A18" s="86"/>
      <c r="B18" s="109"/>
      <c r="C18" s="111"/>
      <c r="D18" s="8"/>
      <c r="E18" s="112"/>
    </row>
    <row r="19" spans="1:5" ht="15.75">
      <c r="A19" s="86"/>
      <c r="B19" s="109"/>
      <c r="C19" s="111"/>
      <c r="D19" s="8"/>
      <c r="E19" s="112"/>
    </row>
    <row r="20" spans="1:5" ht="18.75">
      <c r="A20" s="6"/>
      <c r="B20" s="113"/>
      <c r="C20" s="85"/>
      <c r="D20" s="8"/>
      <c r="E20" s="8"/>
    </row>
    <row r="21" spans="1:5" ht="15.75">
      <c r="A21" s="86"/>
      <c r="B21" s="109"/>
      <c r="C21" s="111"/>
      <c r="D21" s="8"/>
      <c r="E21" s="114"/>
    </row>
    <row r="22" spans="1:5" ht="15.75">
      <c r="A22" s="86"/>
      <c r="B22" s="109"/>
      <c r="C22" s="109"/>
      <c r="D22" s="8"/>
      <c r="E22" s="112"/>
    </row>
    <row r="23" spans="1:5" ht="15.75">
      <c r="A23" s="86"/>
      <c r="B23" s="109"/>
      <c r="C23" s="111"/>
      <c r="D23" s="8"/>
      <c r="E23" s="114"/>
    </row>
    <row r="24" spans="1:5" ht="15.75">
      <c r="A24" s="86"/>
      <c r="B24" s="109"/>
      <c r="C24" s="111"/>
      <c r="D24" s="8"/>
      <c r="E24" s="110"/>
    </row>
    <row r="25" spans="1:5" ht="15.75">
      <c r="A25" s="86"/>
      <c r="B25" s="109"/>
      <c r="C25" s="111"/>
      <c r="D25" s="8"/>
      <c r="E25" s="112"/>
    </row>
    <row r="26" spans="1:5" ht="15.75">
      <c r="A26" s="86"/>
      <c r="B26" s="109"/>
      <c r="C26" s="111"/>
      <c r="D26" s="8"/>
      <c r="E26" s="110"/>
    </row>
    <row r="27" spans="1:5" ht="15.75">
      <c r="A27" s="86"/>
      <c r="B27" s="109"/>
      <c r="C27" s="111"/>
      <c r="D27" s="8"/>
      <c r="E27" s="112"/>
    </row>
    <row r="28" spans="1:5" ht="15.75">
      <c r="A28" s="86"/>
      <c r="B28" s="109"/>
      <c r="C28" s="111"/>
      <c r="D28" s="8"/>
      <c r="E28" s="110"/>
    </row>
    <row r="29" spans="1:5" ht="15.75">
      <c r="A29" s="86"/>
      <c r="B29" s="109"/>
      <c r="C29" s="111"/>
      <c r="D29" s="8"/>
      <c r="E29" s="112"/>
    </row>
    <row r="30" spans="1:5" ht="15.75">
      <c r="A30" s="86"/>
      <c r="B30" s="115"/>
      <c r="C30" s="111"/>
      <c r="D30" s="8"/>
      <c r="E30" s="110"/>
    </row>
    <row r="31" spans="1:5" ht="15.75">
      <c r="A31" s="86"/>
      <c r="B31" s="109"/>
      <c r="C31" s="111"/>
      <c r="D31" s="8"/>
      <c r="E31" s="112"/>
    </row>
    <row r="32" spans="1:5" ht="15.75">
      <c r="A32" s="86"/>
      <c r="B32" s="109"/>
      <c r="C32" s="111"/>
      <c r="D32" s="8"/>
      <c r="E32" s="114"/>
    </row>
    <row r="33" spans="1:5" ht="18.75">
      <c r="A33" s="116"/>
      <c r="B33" s="117"/>
      <c r="C33" s="118"/>
      <c r="D33" s="119"/>
      <c r="E33" s="120"/>
    </row>
    <row r="34" spans="1:5" ht="18.75">
      <c r="A34" s="116"/>
      <c r="B34" s="121"/>
      <c r="C34" s="117"/>
      <c r="D34" s="117"/>
      <c r="E34" s="120"/>
    </row>
    <row r="35" spans="1:5" ht="18.75">
      <c r="A35" s="116"/>
      <c r="B35" s="117"/>
      <c r="C35" s="118"/>
      <c r="D35" s="119"/>
      <c r="E35" s="122"/>
    </row>
  </sheetData>
  <sheetProtection/>
  <printOptions/>
  <pageMargins left="0.984251968503937" right="0.1968503937007874" top="0.5905511811023623" bottom="0.5905511811023623" header="0" footer="0"/>
  <pageSetup fitToHeight="0" fitToWidth="1" horizontalDpi="600" verticalDpi="600" orientation="portrait" paperSize="9" scale="99" r:id="rId1"/>
  <headerFooter>
    <oddFooter>&amp;R&amp;8&amp;P/&amp;N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W197"/>
  <sheetViews>
    <sheetView showZeros="0" view="pageBreakPreview" zoomScaleSheetLayoutView="100" workbookViewId="0" topLeftCell="A187">
      <selection activeCell="F195" sqref="F195"/>
    </sheetView>
  </sheetViews>
  <sheetFormatPr defaultColWidth="11.57421875" defaultRowHeight="15"/>
  <cols>
    <col min="1" max="1" width="6.140625" style="45" customWidth="1"/>
    <col min="2" max="2" width="7.421875" style="45" bestFit="1" customWidth="1"/>
    <col min="3" max="3" width="44.421875" style="46" customWidth="1"/>
    <col min="4" max="4" width="7.28125" style="47" bestFit="1" customWidth="1"/>
    <col min="5" max="5" width="9.8515625" style="83" bestFit="1" customWidth="1"/>
    <col min="6" max="6" width="9.28125" style="83" customWidth="1"/>
    <col min="7" max="7" width="15.57421875" style="82" customWidth="1"/>
    <col min="8" max="16384" width="11.57421875" style="44" customWidth="1"/>
  </cols>
  <sheetData>
    <row r="1" spans="1:7" s="32" customFormat="1" ht="21">
      <c r="A1" s="129"/>
      <c r="B1" s="230" t="s">
        <v>182</v>
      </c>
      <c r="C1" s="230"/>
      <c r="D1" s="230"/>
      <c r="E1" s="230"/>
      <c r="F1" s="230"/>
      <c r="G1" s="230"/>
    </row>
    <row r="2" spans="1:7" s="54" customFormat="1" ht="12.75">
      <c r="A2" s="123"/>
      <c r="B2" s="49"/>
      <c r="C2" s="50"/>
      <c r="D2" s="51"/>
      <c r="E2" s="52"/>
      <c r="F2" s="52"/>
      <c r="G2" s="53"/>
    </row>
    <row r="3" spans="1:7" s="54" customFormat="1" ht="25.5">
      <c r="A3" s="92" t="s">
        <v>31</v>
      </c>
      <c r="B3" s="88" t="s">
        <v>19</v>
      </c>
      <c r="C3" s="103" t="s">
        <v>32</v>
      </c>
      <c r="D3" s="103" t="s">
        <v>36</v>
      </c>
      <c r="E3" s="161" t="s">
        <v>9</v>
      </c>
      <c r="F3" s="104" t="s">
        <v>37</v>
      </c>
      <c r="G3" s="89" t="s">
        <v>33</v>
      </c>
    </row>
    <row r="4" spans="1:7" ht="12.75">
      <c r="A4" s="49"/>
      <c r="B4" s="60"/>
      <c r="C4" s="50"/>
      <c r="D4" s="61"/>
      <c r="E4" s="52"/>
      <c r="F4" s="52"/>
      <c r="G4" s="53"/>
    </row>
    <row r="5" spans="1:83" s="59" customFormat="1" ht="15.75">
      <c r="A5" s="87" t="s">
        <v>50</v>
      </c>
      <c r="B5" s="87"/>
      <c r="C5" s="55" t="s">
        <v>59</v>
      </c>
      <c r="D5" s="42"/>
      <c r="E5" s="56"/>
      <c r="F5" s="56"/>
      <c r="G5" s="57"/>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row>
    <row r="6" spans="1:83" s="59" customFormat="1" ht="15.75">
      <c r="A6" s="124"/>
      <c r="B6" s="93"/>
      <c r="C6" s="94"/>
      <c r="D6" s="95"/>
      <c r="E6" s="96"/>
      <c r="F6" s="96"/>
      <c r="G6" s="97"/>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row>
    <row r="7" spans="1:83" s="148" customFormat="1" ht="12.75">
      <c r="A7" s="177" t="s">
        <v>5</v>
      </c>
      <c r="B7" s="142" t="s">
        <v>20</v>
      </c>
      <c r="C7" s="143" t="s">
        <v>21</v>
      </c>
      <c r="D7" s="144"/>
      <c r="E7" s="145"/>
      <c r="F7" s="145"/>
      <c r="G7" s="146"/>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row>
    <row r="8" spans="2:83" s="148" customFormat="1" ht="12.75">
      <c r="B8" s="142" t="s">
        <v>22</v>
      </c>
      <c r="C8" s="143" t="s">
        <v>10</v>
      </c>
      <c r="D8" s="144"/>
      <c r="E8" s="145"/>
      <c r="F8" s="145"/>
      <c r="G8" s="146"/>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row>
    <row r="9" spans="1:83" s="148" customFormat="1" ht="63.75">
      <c r="A9" s="142"/>
      <c r="B9" s="142"/>
      <c r="C9" s="50" t="s">
        <v>243</v>
      </c>
      <c r="D9" s="144"/>
      <c r="E9" s="145"/>
      <c r="F9" s="145"/>
      <c r="G9" s="146"/>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row>
    <row r="10" spans="1:83" s="148" customFormat="1" ht="12.75">
      <c r="A10" s="142"/>
      <c r="B10" s="142"/>
      <c r="C10" s="149" t="s">
        <v>23</v>
      </c>
      <c r="D10" s="150" t="s">
        <v>7</v>
      </c>
      <c r="E10" s="152">
        <f>30+60</f>
        <v>90</v>
      </c>
      <c r="F10" s="152"/>
      <c r="G10" s="171">
        <f>E10*F10</f>
        <v>0</v>
      </c>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row>
    <row r="11" spans="1:83" s="148" customFormat="1" ht="12.75">
      <c r="A11" s="142"/>
      <c r="B11" s="142"/>
      <c r="C11" s="143"/>
      <c r="D11" s="144"/>
      <c r="E11" s="145"/>
      <c r="F11" s="145"/>
      <c r="G11" s="146"/>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row>
    <row r="12" spans="1:7" ht="12.75">
      <c r="A12" s="49" t="s">
        <v>2</v>
      </c>
      <c r="B12" s="60" t="s">
        <v>54</v>
      </c>
      <c r="C12" s="50" t="s">
        <v>55</v>
      </c>
      <c r="D12" s="61"/>
      <c r="E12" s="167"/>
      <c r="F12" s="52"/>
      <c r="G12" s="53"/>
    </row>
    <row r="13" spans="1:7" ht="12.75">
      <c r="A13" s="49" t="s">
        <v>15</v>
      </c>
      <c r="B13" s="60" t="s">
        <v>69</v>
      </c>
      <c r="C13" s="50" t="s">
        <v>68</v>
      </c>
      <c r="D13" s="61"/>
      <c r="E13" s="167"/>
      <c r="F13" s="52"/>
      <c r="G13" s="53"/>
    </row>
    <row r="14" spans="1:7" ht="120" customHeight="1">
      <c r="A14" s="49"/>
      <c r="B14" s="60"/>
      <c r="C14" s="173" t="s">
        <v>70</v>
      </c>
      <c r="D14" s="61"/>
      <c r="E14" s="167"/>
      <c r="F14" s="52"/>
      <c r="G14" s="53"/>
    </row>
    <row r="15" spans="1:7" ht="38.25">
      <c r="A15" s="49"/>
      <c r="B15" s="60"/>
      <c r="C15" s="50" t="s">
        <v>71</v>
      </c>
      <c r="D15" s="51"/>
      <c r="E15" s="167"/>
      <c r="F15" s="52"/>
      <c r="G15" s="53"/>
    </row>
    <row r="16" spans="1:7" ht="12.75">
      <c r="A16" s="49"/>
      <c r="B16" s="60"/>
      <c r="C16" s="50" t="s">
        <v>11</v>
      </c>
      <c r="D16" s="51"/>
      <c r="E16" s="167"/>
      <c r="F16" s="52"/>
      <c r="G16" s="53"/>
    </row>
    <row r="17" spans="1:7" ht="12.75">
      <c r="A17" s="49" t="s">
        <v>58</v>
      </c>
      <c r="B17" s="60"/>
      <c r="C17" s="179" t="s">
        <v>183</v>
      </c>
      <c r="D17" s="51" t="s">
        <v>66</v>
      </c>
      <c r="E17" s="167">
        <v>2</v>
      </c>
      <c r="F17" s="52"/>
      <c r="G17" s="171">
        <f>E17*F17</f>
        <v>0</v>
      </c>
    </row>
    <row r="18" spans="1:7" ht="12.75">
      <c r="A18" s="49" t="s">
        <v>159</v>
      </c>
      <c r="B18" s="60"/>
      <c r="C18" s="179" t="s">
        <v>242</v>
      </c>
      <c r="D18" s="51" t="s">
        <v>7</v>
      </c>
      <c r="E18" s="167">
        <v>30</v>
      </c>
      <c r="F18" s="52"/>
      <c r="G18" s="171">
        <f>E18*F18</f>
        <v>0</v>
      </c>
    </row>
    <row r="19" spans="1:7" ht="12.75">
      <c r="A19" s="49"/>
      <c r="B19" s="60"/>
      <c r="C19" s="50"/>
      <c r="D19" s="51"/>
      <c r="E19" s="167"/>
      <c r="F19" s="52"/>
      <c r="G19" s="53"/>
    </row>
    <row r="20" spans="1:7" ht="25.5">
      <c r="A20" s="49" t="s">
        <v>72</v>
      </c>
      <c r="B20" s="60" t="s">
        <v>56</v>
      </c>
      <c r="C20" s="50" t="s">
        <v>57</v>
      </c>
      <c r="D20" s="61"/>
      <c r="E20" s="167"/>
      <c r="F20" s="52"/>
      <c r="G20" s="53"/>
    </row>
    <row r="21" spans="1:7" ht="59.25" customHeight="1">
      <c r="A21" s="49"/>
      <c r="B21" s="60"/>
      <c r="C21" s="50" t="s">
        <v>73</v>
      </c>
      <c r="D21" s="61"/>
      <c r="E21" s="167"/>
      <c r="F21" s="52"/>
      <c r="G21" s="53"/>
    </row>
    <row r="22" spans="1:7" ht="76.5">
      <c r="A22" s="49"/>
      <c r="B22" s="60"/>
      <c r="C22" s="50" t="s">
        <v>74</v>
      </c>
      <c r="D22" s="61"/>
      <c r="E22" s="167"/>
      <c r="F22" s="52"/>
      <c r="G22" s="53"/>
    </row>
    <row r="23" spans="1:7" ht="12.75">
      <c r="A23" s="49" t="s">
        <v>75</v>
      </c>
      <c r="B23" s="60"/>
      <c r="C23" s="50" t="s">
        <v>149</v>
      </c>
      <c r="D23" s="51" t="s">
        <v>66</v>
      </c>
      <c r="E23" s="167">
        <v>1</v>
      </c>
      <c r="F23" s="52"/>
      <c r="G23" s="171">
        <f>E23*F23</f>
        <v>0</v>
      </c>
    </row>
    <row r="24" spans="1:7" ht="12.75">
      <c r="A24" s="49" t="s">
        <v>76</v>
      </c>
      <c r="B24" s="60"/>
      <c r="C24" s="50" t="s">
        <v>77</v>
      </c>
      <c r="D24" s="51" t="s">
        <v>66</v>
      </c>
      <c r="E24" s="167">
        <v>1</v>
      </c>
      <c r="F24" s="52"/>
      <c r="G24" s="171">
        <f>E24*F24</f>
        <v>0</v>
      </c>
    </row>
    <row r="25" spans="1:7" ht="12.75">
      <c r="A25" s="49" t="s">
        <v>150</v>
      </c>
      <c r="B25" s="60"/>
      <c r="C25" s="50" t="s">
        <v>151</v>
      </c>
      <c r="D25" s="51" t="s">
        <v>66</v>
      </c>
      <c r="E25" s="167">
        <v>1</v>
      </c>
      <c r="F25" s="52"/>
      <c r="G25" s="171">
        <f>E25*F25</f>
        <v>0</v>
      </c>
    </row>
    <row r="26" spans="1:7" ht="12.75">
      <c r="A26" s="49" t="s">
        <v>184</v>
      </c>
      <c r="B26" s="60"/>
      <c r="C26" s="50" t="s">
        <v>185</v>
      </c>
      <c r="D26" s="51" t="s">
        <v>66</v>
      </c>
      <c r="E26" s="167">
        <v>1</v>
      </c>
      <c r="F26" s="52"/>
      <c r="G26" s="171">
        <f>E26*F26</f>
        <v>0</v>
      </c>
    </row>
    <row r="27" spans="1:7" ht="12.75">
      <c r="A27" s="49"/>
      <c r="B27" s="60"/>
      <c r="C27" s="50"/>
      <c r="D27" s="51"/>
      <c r="E27" s="167"/>
      <c r="F27" s="52"/>
      <c r="G27" s="53"/>
    </row>
    <row r="28" spans="1:7" ht="12.75">
      <c r="A28" s="49" t="s">
        <v>60</v>
      </c>
      <c r="B28" s="60" t="s">
        <v>62</v>
      </c>
      <c r="C28" s="50" t="s">
        <v>64</v>
      </c>
      <c r="D28" s="61"/>
      <c r="E28" s="167"/>
      <c r="F28" s="52"/>
      <c r="G28" s="53"/>
    </row>
    <row r="29" spans="1:7" ht="12.75">
      <c r="A29" s="49" t="s">
        <v>63</v>
      </c>
      <c r="B29" s="60" t="s">
        <v>146</v>
      </c>
      <c r="C29" s="50" t="s">
        <v>145</v>
      </c>
      <c r="D29" s="61"/>
      <c r="E29" s="167"/>
      <c r="F29" s="52"/>
      <c r="G29" s="53"/>
    </row>
    <row r="30" spans="1:7" s="172" customFormat="1" ht="222" customHeight="1">
      <c r="A30" s="168"/>
      <c r="B30" s="168"/>
      <c r="C30" s="173" t="s">
        <v>251</v>
      </c>
      <c r="D30" s="174" t="s">
        <v>7</v>
      </c>
      <c r="E30" s="178">
        <v>25</v>
      </c>
      <c r="F30" s="170"/>
      <c r="G30" s="171">
        <f>E30*F30</f>
        <v>0</v>
      </c>
    </row>
    <row r="31" spans="1:7" s="172" customFormat="1" ht="12.75">
      <c r="A31" s="168"/>
      <c r="B31" s="168"/>
      <c r="C31" s="176"/>
      <c r="D31" s="174"/>
      <c r="E31" s="169"/>
      <c r="F31" s="170"/>
      <c r="G31" s="171"/>
    </row>
    <row r="32" spans="1:7" s="172" customFormat="1" ht="144.75" customHeight="1">
      <c r="A32" s="49" t="s">
        <v>65</v>
      </c>
      <c r="B32" s="60" t="s">
        <v>147</v>
      </c>
      <c r="C32" s="173" t="s">
        <v>252</v>
      </c>
      <c r="D32" s="174"/>
      <c r="E32" s="169"/>
      <c r="F32" s="169"/>
      <c r="G32" s="175"/>
    </row>
    <row r="33" spans="1:7" s="172" customFormat="1" ht="25.5">
      <c r="A33" s="168"/>
      <c r="B33" s="168"/>
      <c r="C33" s="173" t="s">
        <v>148</v>
      </c>
      <c r="D33" s="174" t="s">
        <v>66</v>
      </c>
      <c r="E33" s="178">
        <v>2</v>
      </c>
      <c r="F33" s="170"/>
      <c r="G33" s="171">
        <f>E33*F33</f>
        <v>0</v>
      </c>
    </row>
    <row r="34" spans="1:7" ht="12.75">
      <c r="A34" s="49"/>
      <c r="B34" s="60"/>
      <c r="C34" s="50"/>
      <c r="D34" s="61"/>
      <c r="E34" s="167"/>
      <c r="F34" s="52"/>
      <c r="G34" s="171"/>
    </row>
    <row r="35" spans="1:7" s="172" customFormat="1" ht="12.75">
      <c r="A35" s="49" t="s">
        <v>3</v>
      </c>
      <c r="B35" s="60"/>
      <c r="C35" s="50" t="s">
        <v>186</v>
      </c>
      <c r="D35" s="174"/>
      <c r="E35" s="169"/>
      <c r="F35" s="169"/>
      <c r="G35" s="175"/>
    </row>
    <row r="36" spans="1:7" s="172" customFormat="1" ht="63.75">
      <c r="A36" s="49"/>
      <c r="B36" s="60"/>
      <c r="C36" s="50" t="s">
        <v>187</v>
      </c>
      <c r="D36" s="174"/>
      <c r="E36" s="169"/>
      <c r="F36" s="169"/>
      <c r="G36" s="175"/>
    </row>
    <row r="37" spans="1:7" s="172" customFormat="1" ht="38.25">
      <c r="A37" s="49"/>
      <c r="B37" s="60"/>
      <c r="C37" s="50" t="s">
        <v>188</v>
      </c>
      <c r="D37" s="174"/>
      <c r="E37" s="169"/>
      <c r="F37" s="169"/>
      <c r="G37" s="175"/>
    </row>
    <row r="38" spans="1:7" s="172" customFormat="1" ht="12.75">
      <c r="A38" s="168"/>
      <c r="B38" s="168"/>
      <c r="C38" s="173" t="s">
        <v>189</v>
      </c>
      <c r="D38" s="174" t="s">
        <v>190</v>
      </c>
      <c r="E38" s="178">
        <v>12</v>
      </c>
      <c r="F38" s="170"/>
      <c r="G38" s="171">
        <f>E38*F38</f>
        <v>0</v>
      </c>
    </row>
    <row r="39" spans="1:7" ht="12.75">
      <c r="A39" s="49"/>
      <c r="B39" s="60"/>
      <c r="C39" s="50"/>
      <c r="D39" s="61"/>
      <c r="E39" s="167"/>
      <c r="F39" s="52"/>
      <c r="G39" s="171"/>
    </row>
    <row r="40" spans="1:83" s="59" customFormat="1" ht="15.75">
      <c r="A40" s="84"/>
      <c r="B40" s="90"/>
      <c r="C40" s="62" t="s">
        <v>61</v>
      </c>
      <c r="D40" s="43"/>
      <c r="E40" s="56"/>
      <c r="F40" s="63"/>
      <c r="G40" s="64">
        <f>SUM(G6:G38)</f>
        <v>0</v>
      </c>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row>
    <row r="41" spans="1:7" s="69" customFormat="1" ht="12.75">
      <c r="A41" s="125"/>
      <c r="B41" s="91"/>
      <c r="C41" s="65"/>
      <c r="D41" s="66"/>
      <c r="E41" s="162"/>
      <c r="F41" s="67"/>
      <c r="G41" s="68"/>
    </row>
    <row r="42" spans="1:83" s="59" customFormat="1" ht="15.75">
      <c r="A42" s="87" t="s">
        <v>51</v>
      </c>
      <c r="B42" s="87"/>
      <c r="C42" s="55" t="s">
        <v>25</v>
      </c>
      <c r="D42" s="42"/>
      <c r="E42" s="56"/>
      <c r="F42" s="56"/>
      <c r="G42" s="57"/>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row>
    <row r="43" spans="1:83" s="59" customFormat="1" ht="15.75">
      <c r="A43" s="124"/>
      <c r="B43" s="93"/>
      <c r="C43" s="94"/>
      <c r="D43" s="95"/>
      <c r="E43" s="96"/>
      <c r="F43" s="96"/>
      <c r="G43" s="97"/>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row>
    <row r="44" spans="1:7" ht="12.75">
      <c r="A44" s="49" t="s">
        <v>5</v>
      </c>
      <c r="B44" s="60" t="s">
        <v>26</v>
      </c>
      <c r="C44" s="50" t="s">
        <v>12</v>
      </c>
      <c r="D44" s="51"/>
      <c r="E44" s="52"/>
      <c r="F44" s="52"/>
      <c r="G44" s="53"/>
    </row>
    <row r="45" spans="1:7" ht="76.5">
      <c r="A45" s="49"/>
      <c r="B45" s="60"/>
      <c r="C45" s="50" t="s">
        <v>35</v>
      </c>
      <c r="D45" s="51"/>
      <c r="E45" s="52"/>
      <c r="F45" s="52"/>
      <c r="G45" s="53"/>
    </row>
    <row r="46" spans="1:7" ht="38.25">
      <c r="A46" s="49"/>
      <c r="B46" s="60"/>
      <c r="C46" s="50" t="s">
        <v>27</v>
      </c>
      <c r="D46" s="51"/>
      <c r="E46" s="52"/>
      <c r="F46" s="52"/>
      <c r="G46" s="53"/>
    </row>
    <row r="47" spans="1:7" ht="12.75">
      <c r="A47" s="49"/>
      <c r="B47" s="60"/>
      <c r="C47" s="50" t="s">
        <v>11</v>
      </c>
      <c r="D47" s="51"/>
      <c r="E47" s="52"/>
      <c r="F47" s="52"/>
      <c r="G47" s="53"/>
    </row>
    <row r="48" spans="1:7" ht="25.5">
      <c r="A48" s="49"/>
      <c r="B48" s="60"/>
      <c r="C48" s="50" t="s">
        <v>28</v>
      </c>
      <c r="D48" s="51"/>
      <c r="E48" s="52"/>
      <c r="F48" s="52"/>
      <c r="G48" s="53"/>
    </row>
    <row r="49" spans="1:7" ht="12.75">
      <c r="A49" s="126"/>
      <c r="B49" s="70"/>
      <c r="C49" s="71" t="s">
        <v>34</v>
      </c>
      <c r="D49" s="72" t="s">
        <v>14</v>
      </c>
      <c r="E49" s="73">
        <f>19+47</f>
        <v>66</v>
      </c>
      <c r="F49" s="73"/>
      <c r="G49" s="171">
        <f>E49*F49</f>
        <v>0</v>
      </c>
    </row>
    <row r="50" spans="1:7" ht="12.75">
      <c r="A50" s="49"/>
      <c r="B50" s="60"/>
      <c r="C50" s="50"/>
      <c r="D50" s="51"/>
      <c r="E50" s="52"/>
      <c r="F50" s="52"/>
      <c r="G50" s="171"/>
    </row>
    <row r="51" spans="1:7" ht="12.75">
      <c r="A51" s="49" t="s">
        <v>2</v>
      </c>
      <c r="B51" s="60" t="s">
        <v>78</v>
      </c>
      <c r="C51" s="50" t="s">
        <v>81</v>
      </c>
      <c r="D51" s="51"/>
      <c r="E51" s="52"/>
      <c r="F51" s="52"/>
      <c r="G51" s="53"/>
    </row>
    <row r="52" spans="1:7" ht="25.5">
      <c r="A52" s="49" t="s">
        <v>15</v>
      </c>
      <c r="B52" s="60" t="s">
        <v>79</v>
      </c>
      <c r="C52" s="50" t="s">
        <v>80</v>
      </c>
      <c r="D52" s="51"/>
      <c r="E52" s="52"/>
      <c r="F52" s="52"/>
      <c r="G52" s="53"/>
    </row>
    <row r="53" spans="1:7" ht="229.5">
      <c r="A53" s="49"/>
      <c r="B53" s="60"/>
      <c r="C53" s="50" t="s">
        <v>82</v>
      </c>
      <c r="D53" s="51"/>
      <c r="E53" s="52"/>
      <c r="F53" s="52"/>
      <c r="G53" s="53"/>
    </row>
    <row r="54" spans="1:7" ht="96" customHeight="1">
      <c r="A54" s="49"/>
      <c r="B54" s="60"/>
      <c r="C54" s="50" t="s">
        <v>83</v>
      </c>
      <c r="D54" s="51"/>
      <c r="E54" s="52"/>
      <c r="F54" s="52"/>
      <c r="G54" s="53"/>
    </row>
    <row r="55" spans="1:7" ht="38.25">
      <c r="A55" s="49"/>
      <c r="B55" s="60"/>
      <c r="C55" s="50" t="s">
        <v>84</v>
      </c>
      <c r="D55" s="72" t="s">
        <v>14</v>
      </c>
      <c r="E55" s="163">
        <f>19+37</f>
        <v>56</v>
      </c>
      <c r="F55" s="52"/>
      <c r="G55" s="171">
        <f>E55*F55</f>
        <v>0</v>
      </c>
    </row>
    <row r="56" spans="1:7" ht="12.75">
      <c r="A56" s="49"/>
      <c r="B56" s="60"/>
      <c r="C56" s="50"/>
      <c r="D56" s="51"/>
      <c r="E56" s="52"/>
      <c r="F56" s="52"/>
      <c r="G56" s="171"/>
    </row>
    <row r="57" spans="1:7" ht="25.5">
      <c r="A57" s="49" t="s">
        <v>72</v>
      </c>
      <c r="B57" s="60" t="s">
        <v>85</v>
      </c>
      <c r="C57" s="50" t="s">
        <v>86</v>
      </c>
      <c r="D57" s="51"/>
      <c r="E57" s="52"/>
      <c r="F57" s="52"/>
      <c r="G57" s="53"/>
    </row>
    <row r="58" spans="1:7" ht="84" customHeight="1">
      <c r="A58" s="49"/>
      <c r="B58" s="60"/>
      <c r="C58" s="50" t="s">
        <v>87</v>
      </c>
      <c r="D58" s="51"/>
      <c r="E58" s="52"/>
      <c r="F58" s="52"/>
      <c r="G58" s="53"/>
    </row>
    <row r="59" spans="1:7" ht="76.5">
      <c r="A59" s="49"/>
      <c r="B59" s="60"/>
      <c r="C59" s="50" t="s">
        <v>88</v>
      </c>
      <c r="D59" s="150" t="s">
        <v>24</v>
      </c>
      <c r="E59" s="145">
        <f>73+75</f>
        <v>148</v>
      </c>
      <c r="F59" s="52"/>
      <c r="G59" s="171">
        <f>E59*F59</f>
        <v>0</v>
      </c>
    </row>
    <row r="60" spans="1:7" ht="12.75">
      <c r="A60" s="49"/>
      <c r="B60" s="60"/>
      <c r="C60" s="50"/>
      <c r="D60" s="51"/>
      <c r="E60" s="52"/>
      <c r="F60" s="52"/>
      <c r="G60" s="171"/>
    </row>
    <row r="61" spans="1:83" s="148" customFormat="1" ht="12.75">
      <c r="A61" s="127" t="s">
        <v>60</v>
      </c>
      <c r="B61" s="154" t="s">
        <v>29</v>
      </c>
      <c r="C61" s="155" t="s">
        <v>16</v>
      </c>
      <c r="D61" s="156"/>
      <c r="E61" s="157"/>
      <c r="F61" s="157"/>
      <c r="G61" s="146"/>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7"/>
      <c r="CC61" s="147"/>
      <c r="CD61" s="147"/>
      <c r="CE61" s="147"/>
    </row>
    <row r="62" spans="1:83" s="148" customFormat="1" ht="12.75">
      <c r="A62" s="158"/>
      <c r="B62" s="154"/>
      <c r="C62" s="159" t="s">
        <v>17</v>
      </c>
      <c r="D62" s="156"/>
      <c r="E62" s="157"/>
      <c r="F62" s="157"/>
      <c r="G62" s="146"/>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47"/>
      <c r="BY62" s="147"/>
      <c r="BZ62" s="147"/>
      <c r="CA62" s="147"/>
      <c r="CB62" s="147"/>
      <c r="CC62" s="147"/>
      <c r="CD62" s="147"/>
      <c r="CE62" s="147"/>
    </row>
    <row r="63" spans="1:83" s="148" customFormat="1" ht="83.25" customHeight="1">
      <c r="A63" s="142"/>
      <c r="B63" s="142"/>
      <c r="C63" s="143" t="s">
        <v>49</v>
      </c>
      <c r="D63" s="160"/>
      <c r="E63" s="145"/>
      <c r="F63" s="145"/>
      <c r="G63" s="146"/>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47"/>
      <c r="BW63" s="147"/>
      <c r="BX63" s="147"/>
      <c r="BY63" s="147"/>
      <c r="BZ63" s="147"/>
      <c r="CA63" s="147"/>
      <c r="CB63" s="147"/>
      <c r="CC63" s="147"/>
      <c r="CD63" s="147"/>
      <c r="CE63" s="147"/>
    </row>
    <row r="64" spans="1:83" s="148" customFormat="1" ht="12.75">
      <c r="A64" s="142"/>
      <c r="B64" s="154"/>
      <c r="C64" s="159" t="s">
        <v>11</v>
      </c>
      <c r="D64" s="160"/>
      <c r="E64" s="145"/>
      <c r="F64" s="157"/>
      <c r="G64" s="146"/>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7"/>
      <c r="BN64" s="147"/>
      <c r="BO64" s="147"/>
      <c r="BP64" s="147"/>
      <c r="BQ64" s="147"/>
      <c r="BR64" s="147"/>
      <c r="BS64" s="147"/>
      <c r="BT64" s="147"/>
      <c r="BU64" s="147"/>
      <c r="BV64" s="147"/>
      <c r="BW64" s="147"/>
      <c r="BX64" s="147"/>
      <c r="BY64" s="147"/>
      <c r="BZ64" s="147"/>
      <c r="CA64" s="147"/>
      <c r="CB64" s="147"/>
      <c r="CC64" s="147"/>
      <c r="CD64" s="147"/>
      <c r="CE64" s="147"/>
    </row>
    <row r="65" spans="1:83" s="148" customFormat="1" ht="12.75">
      <c r="A65" s="142"/>
      <c r="B65" s="154"/>
      <c r="C65" s="149" t="s">
        <v>18</v>
      </c>
      <c r="D65" s="160"/>
      <c r="E65" s="145"/>
      <c r="F65" s="157"/>
      <c r="G65" s="146"/>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7"/>
      <c r="AY65" s="147"/>
      <c r="AZ65" s="147"/>
      <c r="BA65" s="147"/>
      <c r="BB65" s="147"/>
      <c r="BC65" s="147"/>
      <c r="BD65" s="147"/>
      <c r="BE65" s="147"/>
      <c r="BF65" s="147"/>
      <c r="BG65" s="147"/>
      <c r="BH65" s="147"/>
      <c r="BI65" s="147"/>
      <c r="BJ65" s="147"/>
      <c r="BK65" s="147"/>
      <c r="BL65" s="147"/>
      <c r="BM65" s="147"/>
      <c r="BN65" s="147"/>
      <c r="BO65" s="147"/>
      <c r="BP65" s="147"/>
      <c r="BQ65" s="147"/>
      <c r="BR65" s="147"/>
      <c r="BS65" s="147"/>
      <c r="BT65" s="147"/>
      <c r="BU65" s="147"/>
      <c r="BV65" s="147"/>
      <c r="BW65" s="147"/>
      <c r="BX65" s="147"/>
      <c r="BY65" s="147"/>
      <c r="BZ65" s="147"/>
      <c r="CA65" s="147"/>
      <c r="CB65" s="147"/>
      <c r="CC65" s="147"/>
      <c r="CD65" s="147"/>
      <c r="CE65" s="147"/>
    </row>
    <row r="66" spans="1:83" s="148" customFormat="1" ht="12.75">
      <c r="A66" s="127" t="s">
        <v>63</v>
      </c>
      <c r="B66" s="154"/>
      <c r="C66" s="159" t="s">
        <v>30</v>
      </c>
      <c r="D66" s="150" t="s">
        <v>24</v>
      </c>
      <c r="E66" s="145">
        <f>73+75</f>
        <v>148</v>
      </c>
      <c r="F66" s="157"/>
      <c r="G66" s="171">
        <f>E66*F66</f>
        <v>0</v>
      </c>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row>
    <row r="67" spans="1:83" s="148" customFormat="1" ht="12.75">
      <c r="A67" s="154"/>
      <c r="B67" s="154"/>
      <c r="C67" s="155"/>
      <c r="D67" s="156"/>
      <c r="E67" s="157"/>
      <c r="F67" s="157"/>
      <c r="G67" s="171"/>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row>
    <row r="68" spans="1:7" s="78" customFormat="1" ht="25.5">
      <c r="A68" s="127" t="s">
        <v>3</v>
      </c>
      <c r="B68" s="70" t="s">
        <v>90</v>
      </c>
      <c r="C68" s="75" t="s">
        <v>89</v>
      </c>
      <c r="D68" s="72"/>
      <c r="E68" s="76"/>
      <c r="F68" s="76"/>
      <c r="G68" s="77"/>
    </row>
    <row r="69" spans="1:7" s="78" customFormat="1" ht="300" customHeight="1">
      <c r="A69" s="127"/>
      <c r="B69" s="74"/>
      <c r="C69" s="75" t="s">
        <v>102</v>
      </c>
      <c r="D69" s="72"/>
      <c r="E69" s="76"/>
      <c r="F69" s="76"/>
      <c r="G69" s="77"/>
    </row>
    <row r="70" spans="1:7" s="78" customFormat="1" ht="95.25" customHeight="1">
      <c r="A70" s="127"/>
      <c r="B70" s="74"/>
      <c r="C70" s="75" t="s">
        <v>103</v>
      </c>
      <c r="D70" s="150" t="s">
        <v>24</v>
      </c>
      <c r="E70" s="145">
        <f>84+130</f>
        <v>214</v>
      </c>
      <c r="F70" s="76"/>
      <c r="G70" s="171">
        <f>E70*F70</f>
        <v>0</v>
      </c>
    </row>
    <row r="71" spans="1:7" s="78" customFormat="1" ht="12.75">
      <c r="A71" s="127"/>
      <c r="B71" s="74"/>
      <c r="C71" s="75"/>
      <c r="D71" s="72"/>
      <c r="E71" s="76"/>
      <c r="F71" s="76"/>
      <c r="G71" s="171"/>
    </row>
    <row r="72" spans="1:83" s="148" customFormat="1" ht="12.75">
      <c r="A72" s="127" t="s">
        <v>4</v>
      </c>
      <c r="B72" s="154" t="s">
        <v>91</v>
      </c>
      <c r="C72" s="155" t="s">
        <v>92</v>
      </c>
      <c r="D72" s="156"/>
      <c r="E72" s="157"/>
      <c r="F72" s="157"/>
      <c r="G72" s="146"/>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row>
    <row r="73" spans="1:83" s="148" customFormat="1" ht="12.75">
      <c r="A73" s="210" t="s">
        <v>95</v>
      </c>
      <c r="B73" s="154" t="s">
        <v>96</v>
      </c>
      <c r="C73" s="159" t="s">
        <v>93</v>
      </c>
      <c r="D73" s="156"/>
      <c r="E73" s="157"/>
      <c r="F73" s="157"/>
      <c r="G73" s="146"/>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row>
    <row r="74" spans="1:83" s="148" customFormat="1" ht="114.75">
      <c r="A74" s="142"/>
      <c r="B74" s="142"/>
      <c r="C74" s="143" t="s">
        <v>94</v>
      </c>
      <c r="D74" s="160"/>
      <c r="E74" s="145"/>
      <c r="F74" s="145"/>
      <c r="G74" s="146"/>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row>
    <row r="75" spans="1:83" s="148" customFormat="1" ht="12.75">
      <c r="A75" s="142"/>
      <c r="B75" s="154"/>
      <c r="C75" s="159" t="s">
        <v>11</v>
      </c>
      <c r="D75" s="160"/>
      <c r="E75" s="145"/>
      <c r="F75" s="157"/>
      <c r="G75" s="146"/>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row>
    <row r="76" spans="1:83" s="148" customFormat="1" ht="76.5">
      <c r="A76" s="142"/>
      <c r="B76" s="154"/>
      <c r="C76" s="149" t="s">
        <v>116</v>
      </c>
      <c r="D76" s="160"/>
      <c r="E76" s="145"/>
      <c r="F76" s="157"/>
      <c r="G76" s="146"/>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row>
    <row r="77" spans="1:83" s="148" customFormat="1" ht="12.75">
      <c r="A77" s="127" t="s">
        <v>154</v>
      </c>
      <c r="B77" s="154"/>
      <c r="C77" s="159" t="s">
        <v>191</v>
      </c>
      <c r="D77" s="150" t="s">
        <v>7</v>
      </c>
      <c r="E77" s="145">
        <v>25</v>
      </c>
      <c r="F77" s="157"/>
      <c r="G77" s="171">
        <f>E77*F77</f>
        <v>0</v>
      </c>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row>
    <row r="78" spans="1:7" s="78" customFormat="1" ht="12.75">
      <c r="A78" s="212" t="s">
        <v>152</v>
      </c>
      <c r="B78" s="74"/>
      <c r="C78" s="75" t="s">
        <v>153</v>
      </c>
      <c r="D78" s="72" t="s">
        <v>7</v>
      </c>
      <c r="E78" s="211">
        <v>58</v>
      </c>
      <c r="F78" s="211"/>
      <c r="G78" s="171">
        <f>E78*F78</f>
        <v>0</v>
      </c>
    </row>
    <row r="79" spans="1:83" s="148" customFormat="1" ht="12.75">
      <c r="A79" s="142"/>
      <c r="B79" s="154"/>
      <c r="C79" s="159"/>
      <c r="D79" s="150"/>
      <c r="E79" s="145"/>
      <c r="F79" s="157"/>
      <c r="G79" s="146"/>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47"/>
      <c r="BY79" s="147"/>
      <c r="BZ79" s="147"/>
      <c r="CA79" s="147"/>
      <c r="CB79" s="147"/>
      <c r="CC79" s="147"/>
      <c r="CD79" s="147"/>
      <c r="CE79" s="147"/>
    </row>
    <row r="80" spans="1:83" s="59" customFormat="1" ht="15.75">
      <c r="A80" s="84"/>
      <c r="B80" s="90"/>
      <c r="C80" s="62" t="s">
        <v>52</v>
      </c>
      <c r="D80" s="43"/>
      <c r="E80" s="56"/>
      <c r="F80" s="63"/>
      <c r="G80" s="64">
        <f>SUM(G44:G79)</f>
        <v>0</v>
      </c>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row>
    <row r="81" spans="1:7" s="69" customFormat="1" ht="12.75">
      <c r="A81" s="125"/>
      <c r="B81" s="91"/>
      <c r="C81" s="65"/>
      <c r="D81" s="66"/>
      <c r="E81" s="162"/>
      <c r="F81" s="67"/>
      <c r="G81" s="68"/>
    </row>
    <row r="82" spans="1:101" s="59" customFormat="1" ht="15.75">
      <c r="A82" s="181" t="s">
        <v>53</v>
      </c>
      <c r="B82" s="181"/>
      <c r="C82" s="182" t="s">
        <v>104</v>
      </c>
      <c r="D82" s="183"/>
      <c r="E82" s="184"/>
      <c r="F82" s="185"/>
      <c r="G82" s="186"/>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58"/>
      <c r="CT82" s="58"/>
      <c r="CU82" s="58"/>
      <c r="CV82" s="58"/>
      <c r="CW82" s="58"/>
    </row>
    <row r="83" spans="1:101" s="59" customFormat="1" ht="15.75">
      <c r="A83" s="187"/>
      <c r="B83" s="188"/>
      <c r="C83" s="189"/>
      <c r="D83" s="190"/>
      <c r="E83" s="191"/>
      <c r="F83" s="192"/>
      <c r="G83" s="193"/>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58"/>
      <c r="CT83" s="58"/>
      <c r="CU83" s="58"/>
      <c r="CV83" s="58"/>
      <c r="CW83" s="58"/>
    </row>
    <row r="84" spans="1:7" ht="12.75">
      <c r="A84" s="49" t="s">
        <v>5</v>
      </c>
      <c r="B84" s="60" t="s">
        <v>106</v>
      </c>
      <c r="C84" s="180" t="s">
        <v>107</v>
      </c>
      <c r="D84" s="51"/>
      <c r="E84" s="167"/>
      <c r="F84" s="52"/>
      <c r="G84" s="53"/>
    </row>
    <row r="85" spans="1:7" ht="12.75">
      <c r="A85" s="49" t="s">
        <v>13</v>
      </c>
      <c r="B85" s="194" t="s">
        <v>108</v>
      </c>
      <c r="C85" s="50" t="s">
        <v>109</v>
      </c>
      <c r="D85" s="51"/>
      <c r="E85" s="195"/>
      <c r="F85" s="170"/>
      <c r="G85" s="196"/>
    </row>
    <row r="86" spans="1:7" ht="132" customHeight="1">
      <c r="A86" s="49"/>
      <c r="B86" s="194"/>
      <c r="C86" s="50" t="s">
        <v>253</v>
      </c>
      <c r="D86" s="51"/>
      <c r="E86" s="195"/>
      <c r="F86" s="170"/>
      <c r="G86" s="196"/>
    </row>
    <row r="87" spans="1:7" ht="12.75">
      <c r="A87" s="49"/>
      <c r="B87" s="194"/>
      <c r="C87" s="50" t="s">
        <v>11</v>
      </c>
      <c r="D87" s="51"/>
      <c r="E87" s="195"/>
      <c r="F87" s="170"/>
      <c r="G87" s="196"/>
    </row>
    <row r="88" spans="1:7" ht="25.5">
      <c r="A88" s="123"/>
      <c r="B88" s="197"/>
      <c r="C88" s="50" t="s">
        <v>244</v>
      </c>
      <c r="D88" s="51" t="s">
        <v>7</v>
      </c>
      <c r="E88" s="195">
        <f>30+56</f>
        <v>86</v>
      </c>
      <c r="F88" s="170"/>
      <c r="G88" s="171">
        <f>E88*F88</f>
        <v>0</v>
      </c>
    </row>
    <row r="89" spans="1:7" ht="12.75">
      <c r="A89" s="49"/>
      <c r="B89" s="194"/>
      <c r="C89" s="50"/>
      <c r="D89" s="51"/>
      <c r="E89" s="195"/>
      <c r="F89" s="170"/>
      <c r="G89" s="198"/>
    </row>
    <row r="90" spans="1:7" s="172" customFormat="1" ht="12.75">
      <c r="A90" s="49" t="s">
        <v>2</v>
      </c>
      <c r="B90" s="214" t="s">
        <v>199</v>
      </c>
      <c r="C90" s="215" t="s">
        <v>200</v>
      </c>
      <c r="D90" s="174"/>
      <c r="E90" s="216"/>
      <c r="F90" s="217"/>
      <c r="G90" s="178"/>
    </row>
    <row r="91" spans="1:7" s="172" customFormat="1" ht="12.75">
      <c r="A91" s="49" t="s">
        <v>15</v>
      </c>
      <c r="B91" s="214" t="s">
        <v>201</v>
      </c>
      <c r="C91" s="215" t="s">
        <v>202</v>
      </c>
      <c r="D91" s="174"/>
      <c r="E91" s="216"/>
      <c r="F91" s="217"/>
      <c r="G91" s="178"/>
    </row>
    <row r="92" spans="1:7" s="172" customFormat="1" ht="81.75" customHeight="1">
      <c r="A92" s="218"/>
      <c r="B92" s="214"/>
      <c r="C92" s="173" t="s">
        <v>203</v>
      </c>
      <c r="D92" s="174"/>
      <c r="E92" s="216"/>
      <c r="F92" s="217"/>
      <c r="G92" s="178"/>
    </row>
    <row r="93" spans="1:7" s="172" customFormat="1" ht="12.75">
      <c r="A93" s="218"/>
      <c r="B93" s="214"/>
      <c r="C93" s="173" t="s">
        <v>11</v>
      </c>
      <c r="D93" s="174"/>
      <c r="E93" s="216"/>
      <c r="F93" s="217"/>
      <c r="G93" s="178"/>
    </row>
    <row r="94" spans="1:7" s="172" customFormat="1" ht="25.5">
      <c r="A94" s="218"/>
      <c r="B94" s="214"/>
      <c r="C94" s="173" t="s">
        <v>204</v>
      </c>
      <c r="E94" s="216"/>
      <c r="F94" s="217"/>
      <c r="G94" s="178"/>
    </row>
    <row r="95" spans="1:7" s="172" customFormat="1" ht="12.75">
      <c r="A95" s="218"/>
      <c r="B95" s="214"/>
      <c r="C95" s="173" t="s">
        <v>231</v>
      </c>
      <c r="D95" s="174" t="s">
        <v>14</v>
      </c>
      <c r="E95" s="195">
        <v>5</v>
      </c>
      <c r="F95" s="217"/>
      <c r="G95" s="171">
        <f>E95*F95</f>
        <v>0</v>
      </c>
    </row>
    <row r="96" spans="1:5" s="223" customFormat="1" ht="12.75">
      <c r="A96" s="219"/>
      <c r="B96" s="220"/>
      <c r="C96" s="173"/>
      <c r="D96" s="221"/>
      <c r="E96" s="222"/>
    </row>
    <row r="97" spans="1:7" s="172" customFormat="1" ht="12.75">
      <c r="A97" s="49" t="s">
        <v>72</v>
      </c>
      <c r="B97" s="214" t="s">
        <v>205</v>
      </c>
      <c r="C97" s="215" t="s">
        <v>206</v>
      </c>
      <c r="D97" s="174"/>
      <c r="E97" s="216"/>
      <c r="F97" s="217"/>
      <c r="G97" s="178"/>
    </row>
    <row r="98" spans="1:7" s="172" customFormat="1" ht="189" customHeight="1">
      <c r="A98" s="218"/>
      <c r="B98" s="214" t="s">
        <v>207</v>
      </c>
      <c r="C98" s="173" t="s">
        <v>230</v>
      </c>
      <c r="D98" s="174" t="s">
        <v>14</v>
      </c>
      <c r="E98" s="195">
        <v>2</v>
      </c>
      <c r="F98" s="217"/>
      <c r="G98" s="171">
        <f>E98*F98</f>
        <v>0</v>
      </c>
    </row>
    <row r="99" spans="1:7" s="172" customFormat="1" ht="12.75">
      <c r="A99" s="218"/>
      <c r="B99" s="214"/>
      <c r="C99" s="173"/>
      <c r="D99" s="174"/>
      <c r="E99" s="216"/>
      <c r="F99" s="217"/>
      <c r="G99" s="178"/>
    </row>
    <row r="100" spans="1:7" s="172" customFormat="1" ht="12.75">
      <c r="A100" s="49" t="s">
        <v>208</v>
      </c>
      <c r="B100" s="214" t="s">
        <v>209</v>
      </c>
      <c r="C100" s="215" t="s">
        <v>210</v>
      </c>
      <c r="D100" s="174"/>
      <c r="E100" s="216"/>
      <c r="F100" s="217"/>
      <c r="G100" s="178"/>
    </row>
    <row r="101" spans="1:7" s="172" customFormat="1" ht="165.75">
      <c r="A101" s="218"/>
      <c r="B101" s="218"/>
      <c r="C101" s="173" t="s">
        <v>232</v>
      </c>
      <c r="D101" s="174"/>
      <c r="E101" s="216"/>
      <c r="F101" s="217"/>
      <c r="G101" s="178"/>
    </row>
    <row r="102" spans="1:7" s="172" customFormat="1" ht="12.75">
      <c r="A102" s="218"/>
      <c r="B102" s="214"/>
      <c r="C102" s="173" t="s">
        <v>11</v>
      </c>
      <c r="D102" s="174"/>
      <c r="E102" s="216"/>
      <c r="F102" s="217"/>
      <c r="G102" s="178"/>
    </row>
    <row r="103" spans="1:7" s="172" customFormat="1" ht="25.5">
      <c r="A103" s="218"/>
      <c r="B103" s="214"/>
      <c r="C103" s="173" t="s">
        <v>233</v>
      </c>
      <c r="D103" s="174"/>
      <c r="E103" s="216"/>
      <c r="F103" s="217"/>
      <c r="G103" s="178"/>
    </row>
    <row r="104" spans="1:7" s="172" customFormat="1" ht="12.75">
      <c r="A104" s="49" t="s">
        <v>211</v>
      </c>
      <c r="B104" s="214"/>
      <c r="C104" s="173" t="s">
        <v>245</v>
      </c>
      <c r="D104" s="174" t="s">
        <v>7</v>
      </c>
      <c r="E104" s="195">
        <v>15</v>
      </c>
      <c r="F104" s="217"/>
      <c r="G104" s="178">
        <f>E104*F104</f>
        <v>0</v>
      </c>
    </row>
    <row r="105" spans="1:7" s="172" customFormat="1" ht="12.75">
      <c r="A105" s="218"/>
      <c r="B105" s="214"/>
      <c r="C105" s="173"/>
      <c r="D105" s="174"/>
      <c r="E105" s="216"/>
      <c r="F105" s="217"/>
      <c r="G105" s="178"/>
    </row>
    <row r="106" spans="1:7" s="172" customFormat="1" ht="12.75">
      <c r="A106" s="49" t="s">
        <v>212</v>
      </c>
      <c r="B106" s="214" t="s">
        <v>226</v>
      </c>
      <c r="C106" s="215" t="s">
        <v>227</v>
      </c>
      <c r="D106" s="174"/>
      <c r="E106" s="216"/>
      <c r="F106" s="217"/>
      <c r="G106" s="178"/>
    </row>
    <row r="107" spans="1:7" s="172" customFormat="1" ht="190.5" customHeight="1">
      <c r="A107" s="218"/>
      <c r="B107" s="214"/>
      <c r="C107" s="173" t="s">
        <v>240</v>
      </c>
      <c r="D107" s="174"/>
      <c r="E107" s="216"/>
      <c r="F107" s="217"/>
      <c r="G107" s="178"/>
    </row>
    <row r="108" spans="1:7" s="172" customFormat="1" ht="96" customHeight="1">
      <c r="A108" s="218"/>
      <c r="B108" s="214"/>
      <c r="C108" s="173" t="s">
        <v>228</v>
      </c>
      <c r="D108" s="174"/>
      <c r="E108" s="216"/>
      <c r="F108" s="217"/>
      <c r="G108" s="178"/>
    </row>
    <row r="109" spans="1:7" s="172" customFormat="1" ht="69.75" customHeight="1">
      <c r="A109" s="49" t="s">
        <v>215</v>
      </c>
      <c r="B109" s="214"/>
      <c r="C109" s="173" t="s">
        <v>229</v>
      </c>
      <c r="D109" s="174" t="s">
        <v>14</v>
      </c>
      <c r="E109" s="195">
        <v>5</v>
      </c>
      <c r="F109" s="217"/>
      <c r="G109" s="178">
        <f>E109*F109</f>
        <v>0</v>
      </c>
    </row>
    <row r="110" spans="1:7" s="172" customFormat="1" ht="12.75">
      <c r="A110" s="218"/>
      <c r="B110" s="214"/>
      <c r="C110" s="173"/>
      <c r="D110" s="174"/>
      <c r="E110" s="216"/>
      <c r="F110" s="217"/>
      <c r="G110" s="178"/>
    </row>
    <row r="111" spans="1:7" s="172" customFormat="1" ht="12.75">
      <c r="A111" s="49" t="s">
        <v>220</v>
      </c>
      <c r="B111" s="224" t="s">
        <v>213</v>
      </c>
      <c r="C111" s="215" t="s">
        <v>214</v>
      </c>
      <c r="D111" s="174"/>
      <c r="E111" s="216"/>
      <c r="F111" s="217"/>
      <c r="G111" s="178"/>
    </row>
    <row r="112" spans="1:7" s="172" customFormat="1" ht="18" customHeight="1">
      <c r="A112" s="49" t="s">
        <v>246</v>
      </c>
      <c r="B112" s="214" t="s">
        <v>213</v>
      </c>
      <c r="C112" s="173" t="s">
        <v>216</v>
      </c>
      <c r="D112" s="174"/>
      <c r="E112" s="216"/>
      <c r="F112" s="217"/>
      <c r="G112" s="178"/>
    </row>
    <row r="113" spans="1:7" s="172" customFormat="1" ht="89.25">
      <c r="A113" s="218"/>
      <c r="B113" s="224" t="s">
        <v>234</v>
      </c>
      <c r="C113" s="173" t="s">
        <v>236</v>
      </c>
      <c r="D113" s="174"/>
      <c r="E113" s="216"/>
      <c r="F113" s="217"/>
      <c r="G113" s="178"/>
    </row>
    <row r="114" spans="1:7" s="172" customFormat="1" ht="12.75">
      <c r="A114" s="218"/>
      <c r="B114" s="214"/>
      <c r="C114" s="173" t="s">
        <v>11</v>
      </c>
      <c r="D114" s="174"/>
      <c r="E114" s="216"/>
      <c r="F114" s="217"/>
      <c r="G114" s="178"/>
    </row>
    <row r="115" spans="1:7" s="172" customFormat="1" ht="12.75">
      <c r="A115" s="218"/>
      <c r="B115" s="214"/>
      <c r="C115" s="228" t="s">
        <v>235</v>
      </c>
      <c r="D115" s="174" t="s">
        <v>66</v>
      </c>
      <c r="E115" s="195">
        <v>1</v>
      </c>
      <c r="F115" s="217"/>
      <c r="G115" s="178">
        <f>E115*F115</f>
        <v>0</v>
      </c>
    </row>
    <row r="116" spans="1:7" s="172" customFormat="1" ht="12.75">
      <c r="A116" s="214"/>
      <c r="B116" s="225"/>
      <c r="C116" s="173"/>
      <c r="D116" s="174"/>
      <c r="E116" s="217"/>
      <c r="F116" s="217"/>
      <c r="G116" s="226"/>
    </row>
    <row r="117" spans="1:7" s="172" customFormat="1" ht="12.75">
      <c r="A117" s="49" t="s">
        <v>247</v>
      </c>
      <c r="B117" s="214" t="s">
        <v>217</v>
      </c>
      <c r="C117" s="173" t="s">
        <v>218</v>
      </c>
      <c r="D117" s="174"/>
      <c r="E117" s="216"/>
      <c r="F117" s="217"/>
      <c r="G117" s="178"/>
    </row>
    <row r="118" spans="1:7" s="172" customFormat="1" ht="114.75">
      <c r="A118" s="218"/>
      <c r="B118" s="214"/>
      <c r="C118" s="227" t="s">
        <v>219</v>
      </c>
      <c r="D118" s="174" t="s">
        <v>66</v>
      </c>
      <c r="E118" s="195">
        <v>1</v>
      </c>
      <c r="F118" s="217"/>
      <c r="G118" s="178">
        <f>E118*F118</f>
        <v>0</v>
      </c>
    </row>
    <row r="119" spans="1:7" s="172" customFormat="1" ht="12.75">
      <c r="A119" s="218"/>
      <c r="B119" s="214"/>
      <c r="C119" s="173"/>
      <c r="D119" s="174"/>
      <c r="E119" s="216"/>
      <c r="F119" s="217"/>
      <c r="G119" s="178"/>
    </row>
    <row r="120" spans="1:7" s="172" customFormat="1" ht="12.75">
      <c r="A120" s="49" t="s">
        <v>223</v>
      </c>
      <c r="B120" s="224" t="s">
        <v>221</v>
      </c>
      <c r="C120" s="215" t="s">
        <v>222</v>
      </c>
      <c r="D120" s="174"/>
      <c r="E120" s="216"/>
      <c r="F120" s="217"/>
      <c r="G120" s="178"/>
    </row>
    <row r="121" spans="1:7" s="172" customFormat="1" ht="204">
      <c r="A121" s="218"/>
      <c r="B121" s="214"/>
      <c r="C121" s="50" t="s">
        <v>248</v>
      </c>
      <c r="D121" s="174"/>
      <c r="E121" s="195"/>
      <c r="F121" s="217"/>
      <c r="G121" s="178"/>
    </row>
    <row r="122" spans="1:7" ht="12.75">
      <c r="A122" s="49"/>
      <c r="B122" s="194"/>
      <c r="C122" s="50" t="s">
        <v>11</v>
      </c>
      <c r="D122" s="51"/>
      <c r="E122" s="195"/>
      <c r="F122" s="170"/>
      <c r="G122" s="196"/>
    </row>
    <row r="123" spans="1:7" ht="12.75">
      <c r="A123" s="49" t="s">
        <v>250</v>
      </c>
      <c r="B123" s="194"/>
      <c r="C123" s="50" t="s">
        <v>249</v>
      </c>
      <c r="D123" s="51" t="s">
        <v>66</v>
      </c>
      <c r="E123" s="195">
        <v>2</v>
      </c>
      <c r="F123" s="170"/>
      <c r="G123" s="178">
        <f>E123*F123</f>
        <v>0</v>
      </c>
    </row>
    <row r="124" spans="1:7" s="172" customFormat="1" ht="12.75">
      <c r="A124" s="218"/>
      <c r="B124" s="214"/>
      <c r="C124" s="173"/>
      <c r="D124" s="174"/>
      <c r="E124" s="216"/>
      <c r="F124" s="217"/>
      <c r="G124" s="178"/>
    </row>
    <row r="125" spans="1:7" s="172" customFormat="1" ht="12.75">
      <c r="A125" s="49" t="s">
        <v>225</v>
      </c>
      <c r="B125" s="224" t="s">
        <v>224</v>
      </c>
      <c r="C125" s="173" t="s">
        <v>239</v>
      </c>
      <c r="D125" s="174"/>
      <c r="E125" s="216"/>
      <c r="F125" s="217"/>
      <c r="G125" s="178">
        <f>E125*F125</f>
        <v>0</v>
      </c>
    </row>
    <row r="126" spans="1:7" s="172" customFormat="1" ht="96.75" customHeight="1">
      <c r="A126" s="218"/>
      <c r="B126" s="218"/>
      <c r="C126" s="173" t="s">
        <v>237</v>
      </c>
      <c r="D126" s="174"/>
      <c r="E126" s="195"/>
      <c r="F126" s="217"/>
      <c r="G126" s="178">
        <f>E126*F126</f>
        <v>0</v>
      </c>
    </row>
    <row r="127" spans="1:7" s="172" customFormat="1" ht="12.75">
      <c r="A127" s="49" t="s">
        <v>254</v>
      </c>
      <c r="B127" s="218"/>
      <c r="C127" s="173" t="s">
        <v>238</v>
      </c>
      <c r="D127" s="174" t="s">
        <v>7</v>
      </c>
      <c r="E127" s="195">
        <v>3</v>
      </c>
      <c r="F127" s="217"/>
      <c r="G127" s="178">
        <f>E127*F127</f>
        <v>0</v>
      </c>
    </row>
    <row r="128" spans="1:7" s="172" customFormat="1" ht="12.75">
      <c r="A128" s="218"/>
      <c r="B128" s="218"/>
      <c r="C128" s="173"/>
      <c r="D128" s="174"/>
      <c r="E128" s="216"/>
      <c r="F128" s="217"/>
      <c r="G128" s="178"/>
    </row>
    <row r="129" spans="1:7" ht="12.75">
      <c r="A129" s="213" t="s">
        <v>192</v>
      </c>
      <c r="B129" s="194" t="s">
        <v>193</v>
      </c>
      <c r="C129" s="180" t="s">
        <v>194</v>
      </c>
      <c r="D129" s="51"/>
      <c r="E129" s="167"/>
      <c r="F129" s="52"/>
      <c r="G129" s="53"/>
    </row>
    <row r="130" spans="1:7" ht="120" customHeight="1">
      <c r="A130" s="213"/>
      <c r="B130" s="194" t="s">
        <v>195</v>
      </c>
      <c r="C130" s="50" t="s">
        <v>196</v>
      </c>
      <c r="D130" s="51"/>
      <c r="E130" s="195"/>
      <c r="F130" s="170"/>
      <c r="G130" s="196"/>
    </row>
    <row r="131" spans="1:7" ht="25.5">
      <c r="A131" s="213" t="s">
        <v>197</v>
      </c>
      <c r="B131" s="194"/>
      <c r="C131" s="50" t="s">
        <v>198</v>
      </c>
      <c r="D131" s="51" t="s">
        <v>66</v>
      </c>
      <c r="E131" s="195">
        <v>1</v>
      </c>
      <c r="F131" s="170"/>
      <c r="G131" s="196">
        <f>E131*F131</f>
        <v>0</v>
      </c>
    </row>
    <row r="132" spans="1:7" ht="12.75">
      <c r="A132" s="213"/>
      <c r="B132" s="194"/>
      <c r="C132" s="50"/>
      <c r="D132" s="51"/>
      <c r="E132" s="195"/>
      <c r="F132" s="170"/>
      <c r="G132" s="196"/>
    </row>
    <row r="133" spans="1:7" ht="12.75">
      <c r="A133" s="49" t="s">
        <v>241</v>
      </c>
      <c r="B133" s="194" t="s">
        <v>110</v>
      </c>
      <c r="C133" s="50" t="s">
        <v>111</v>
      </c>
      <c r="D133" s="51"/>
      <c r="E133" s="167"/>
      <c r="F133" s="52"/>
      <c r="G133" s="53"/>
    </row>
    <row r="134" spans="1:7" ht="134.25" customHeight="1">
      <c r="A134" s="49"/>
      <c r="B134" s="194"/>
      <c r="C134" s="50" t="s">
        <v>112</v>
      </c>
      <c r="D134" s="51"/>
      <c r="E134" s="195"/>
      <c r="F134" s="170"/>
      <c r="G134" s="196"/>
    </row>
    <row r="135" spans="1:7" ht="25.5">
      <c r="A135" s="49"/>
      <c r="B135" s="194"/>
      <c r="C135" s="50" t="s">
        <v>113</v>
      </c>
      <c r="D135" s="51"/>
      <c r="E135" s="195"/>
      <c r="F135" s="170"/>
      <c r="G135" s="196"/>
    </row>
    <row r="136" spans="1:7" ht="25.5">
      <c r="A136" s="49" t="s">
        <v>255</v>
      </c>
      <c r="B136" s="194"/>
      <c r="C136" s="50" t="s">
        <v>114</v>
      </c>
      <c r="D136" s="51" t="s">
        <v>7</v>
      </c>
      <c r="E136" s="195">
        <v>21</v>
      </c>
      <c r="F136" s="170"/>
      <c r="G136" s="171">
        <f>E136*F136</f>
        <v>0</v>
      </c>
    </row>
    <row r="137" spans="1:7" ht="12.75">
      <c r="A137" s="49"/>
      <c r="B137" s="194"/>
      <c r="C137" s="50"/>
      <c r="D137" s="51"/>
      <c r="E137" s="195"/>
      <c r="F137" s="170"/>
      <c r="G137" s="196"/>
    </row>
    <row r="138" spans="1:83" s="59" customFormat="1" ht="15.75">
      <c r="A138" s="84"/>
      <c r="B138" s="90"/>
      <c r="C138" s="62" t="s">
        <v>115</v>
      </c>
      <c r="D138" s="43"/>
      <c r="E138" s="199"/>
      <c r="F138" s="63"/>
      <c r="G138" s="64">
        <f>SUM(G84:G137)</f>
        <v>0</v>
      </c>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c r="BO138" s="58"/>
      <c r="BP138" s="58"/>
      <c r="BQ138" s="58"/>
      <c r="BR138" s="58"/>
      <c r="BS138" s="58"/>
      <c r="BT138" s="58"/>
      <c r="BU138" s="58"/>
      <c r="BV138" s="58"/>
      <c r="BW138" s="58"/>
      <c r="BX138" s="58"/>
      <c r="BY138" s="58"/>
      <c r="BZ138" s="58"/>
      <c r="CA138" s="58"/>
      <c r="CB138" s="58"/>
      <c r="CC138" s="58"/>
      <c r="CD138" s="58"/>
      <c r="CE138" s="58"/>
    </row>
    <row r="139" spans="1:7" s="206" customFormat="1" ht="12.75">
      <c r="A139" s="200"/>
      <c r="B139" s="201"/>
      <c r="C139" s="202"/>
      <c r="D139" s="203"/>
      <c r="E139" s="204"/>
      <c r="F139" s="204"/>
      <c r="G139" s="205"/>
    </row>
    <row r="140" spans="1:83" s="59" customFormat="1" ht="15.75">
      <c r="A140" s="87" t="s">
        <v>117</v>
      </c>
      <c r="B140" s="87"/>
      <c r="C140" s="55" t="s">
        <v>118</v>
      </c>
      <c r="D140" s="42"/>
      <c r="E140" s="56"/>
      <c r="F140" s="56"/>
      <c r="G140" s="57"/>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8"/>
      <c r="BX140" s="58"/>
      <c r="BY140" s="58"/>
      <c r="BZ140" s="58"/>
      <c r="CA140" s="58"/>
      <c r="CB140" s="58"/>
      <c r="CC140" s="58"/>
      <c r="CD140" s="58"/>
      <c r="CE140" s="58"/>
    </row>
    <row r="141" spans="1:83" s="59" customFormat="1" ht="15.75">
      <c r="A141" s="124"/>
      <c r="B141" s="93"/>
      <c r="C141" s="94"/>
      <c r="D141" s="95"/>
      <c r="E141" s="96"/>
      <c r="F141" s="96"/>
      <c r="G141" s="97"/>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8"/>
      <c r="BX141" s="58"/>
      <c r="BY141" s="58"/>
      <c r="BZ141" s="58"/>
      <c r="CA141" s="58"/>
      <c r="CB141" s="58"/>
      <c r="CC141" s="58"/>
      <c r="CD141" s="58"/>
      <c r="CE141" s="58"/>
    </row>
    <row r="142" spans="1:7" ht="12.75">
      <c r="A142" s="49" t="s">
        <v>5</v>
      </c>
      <c r="B142" s="60"/>
      <c r="C142" s="173" t="s">
        <v>25</v>
      </c>
      <c r="D142" s="51"/>
      <c r="E142" s="52"/>
      <c r="F142" s="52"/>
      <c r="G142" s="53"/>
    </row>
    <row r="143" spans="1:7" ht="12.75">
      <c r="A143" s="49" t="s">
        <v>13</v>
      </c>
      <c r="B143" s="60"/>
      <c r="C143" s="173" t="s">
        <v>120</v>
      </c>
      <c r="D143" s="51"/>
      <c r="E143" s="52"/>
      <c r="F143" s="52"/>
      <c r="G143" s="53"/>
    </row>
    <row r="144" spans="1:7" ht="191.25">
      <c r="A144" s="49"/>
      <c r="B144" s="60"/>
      <c r="C144" s="50" t="s">
        <v>121</v>
      </c>
      <c r="D144" s="51"/>
      <c r="E144" s="52"/>
      <c r="F144" s="52"/>
      <c r="G144" s="53"/>
    </row>
    <row r="145" spans="1:7" ht="12.75">
      <c r="A145" s="49"/>
      <c r="B145" s="60"/>
      <c r="C145" s="173" t="s">
        <v>11</v>
      </c>
      <c r="D145" s="51"/>
      <c r="E145" s="52"/>
      <c r="F145" s="52"/>
      <c r="G145" s="53"/>
    </row>
    <row r="146" spans="1:7" s="172" customFormat="1" ht="12.75">
      <c r="A146" s="168" t="s">
        <v>155</v>
      </c>
      <c r="B146" s="168"/>
      <c r="C146" s="173" t="s">
        <v>168</v>
      </c>
      <c r="D146" s="72" t="s">
        <v>14</v>
      </c>
      <c r="E146" s="169">
        <v>73</v>
      </c>
      <c r="F146" s="170"/>
      <c r="G146" s="171">
        <f>E146*F146</f>
        <v>0</v>
      </c>
    </row>
    <row r="147" spans="1:7" s="172" customFormat="1" ht="12.75">
      <c r="A147" s="168" t="s">
        <v>156</v>
      </c>
      <c r="B147" s="168"/>
      <c r="C147" s="173" t="s">
        <v>169</v>
      </c>
      <c r="D147" s="72" t="s">
        <v>14</v>
      </c>
      <c r="E147" s="169">
        <v>175</v>
      </c>
      <c r="F147" s="170"/>
      <c r="G147" s="171">
        <f>E147*F147</f>
        <v>0</v>
      </c>
    </row>
    <row r="148" spans="1:7" ht="12.75">
      <c r="A148" s="49"/>
      <c r="B148" s="60"/>
      <c r="C148" s="50"/>
      <c r="D148" s="51"/>
      <c r="E148" s="52"/>
      <c r="F148" s="52"/>
      <c r="G148" s="53"/>
    </row>
    <row r="149" spans="1:7" ht="12.75">
      <c r="A149" s="49" t="s">
        <v>122</v>
      </c>
      <c r="B149" s="60"/>
      <c r="C149" s="208" t="s">
        <v>123</v>
      </c>
      <c r="D149" s="51"/>
      <c r="E149" s="52"/>
      <c r="F149" s="52"/>
      <c r="G149" s="53"/>
    </row>
    <row r="150" spans="1:7" ht="102">
      <c r="A150" s="49"/>
      <c r="B150" s="60"/>
      <c r="C150" s="173" t="s">
        <v>124</v>
      </c>
      <c r="D150" s="51"/>
      <c r="E150" s="52"/>
      <c r="F150" s="52"/>
      <c r="G150" s="53"/>
    </row>
    <row r="151" spans="1:7" ht="12.75">
      <c r="A151" s="49"/>
      <c r="B151" s="60"/>
      <c r="C151" s="173" t="s">
        <v>125</v>
      </c>
      <c r="D151" s="51"/>
      <c r="E151" s="52"/>
      <c r="F151" s="52"/>
      <c r="G151" s="53"/>
    </row>
    <row r="152" spans="1:7" s="172" customFormat="1" ht="12.75">
      <c r="A152" s="168" t="s">
        <v>157</v>
      </c>
      <c r="B152" s="168"/>
      <c r="C152" s="173" t="s">
        <v>166</v>
      </c>
      <c r="D152" s="72" t="s">
        <v>14</v>
      </c>
      <c r="E152" s="169">
        <v>71</v>
      </c>
      <c r="F152" s="170"/>
      <c r="G152" s="171">
        <f>E152*F152</f>
        <v>0</v>
      </c>
    </row>
    <row r="153" spans="1:7" s="172" customFormat="1" ht="12.75">
      <c r="A153" s="168" t="s">
        <v>158</v>
      </c>
      <c r="B153" s="168"/>
      <c r="C153" s="173" t="s">
        <v>167</v>
      </c>
      <c r="D153" s="72" t="s">
        <v>14</v>
      </c>
      <c r="E153" s="169">
        <v>178</v>
      </c>
      <c r="F153" s="170"/>
      <c r="G153" s="171">
        <f>E153*F153</f>
        <v>0</v>
      </c>
    </row>
    <row r="154" spans="1:7" ht="12.75">
      <c r="A154" s="49"/>
      <c r="B154" s="60"/>
      <c r="C154" s="50"/>
      <c r="D154" s="51"/>
      <c r="E154" s="52"/>
      <c r="F154" s="52"/>
      <c r="G154" s="53"/>
    </row>
    <row r="155" spans="1:7" ht="12.75">
      <c r="A155" s="49" t="s">
        <v>2</v>
      </c>
      <c r="B155" s="60"/>
      <c r="C155" s="173" t="s">
        <v>126</v>
      </c>
      <c r="D155" s="51"/>
      <c r="E155" s="52"/>
      <c r="F155" s="52"/>
      <c r="G155" s="53"/>
    </row>
    <row r="156" spans="1:7" ht="25.5">
      <c r="A156" s="49" t="s">
        <v>15</v>
      </c>
      <c r="B156" s="60"/>
      <c r="C156" s="173" t="s">
        <v>127</v>
      </c>
      <c r="D156" s="51"/>
      <c r="E156" s="52"/>
      <c r="F156" s="52"/>
      <c r="G156" s="53"/>
    </row>
    <row r="157" spans="1:7" ht="89.25">
      <c r="A157" s="49"/>
      <c r="B157" s="60"/>
      <c r="C157" s="173" t="s">
        <v>143</v>
      </c>
      <c r="D157" s="51"/>
      <c r="E157" s="52"/>
      <c r="F157" s="52"/>
      <c r="G157" s="53"/>
    </row>
    <row r="158" spans="1:7" ht="12.75">
      <c r="A158" s="49"/>
      <c r="B158" s="60"/>
      <c r="C158" s="173" t="s">
        <v>128</v>
      </c>
      <c r="D158" s="150"/>
      <c r="E158" s="145"/>
      <c r="F158" s="52"/>
      <c r="G158" s="53"/>
    </row>
    <row r="159" spans="1:7" s="172" customFormat="1" ht="12.75">
      <c r="A159" s="168" t="s">
        <v>58</v>
      </c>
      <c r="B159" s="168"/>
      <c r="C159" s="173" t="s">
        <v>164</v>
      </c>
      <c r="D159" s="51" t="s">
        <v>24</v>
      </c>
      <c r="E159" s="169">
        <v>17</v>
      </c>
      <c r="F159" s="170"/>
      <c r="G159" s="171">
        <f>E159*F159</f>
        <v>0</v>
      </c>
    </row>
    <row r="160" spans="1:7" s="172" customFormat="1" ht="12.75">
      <c r="A160" s="168" t="s">
        <v>159</v>
      </c>
      <c r="B160" s="168"/>
      <c r="C160" s="173" t="s">
        <v>165</v>
      </c>
      <c r="D160" s="51" t="s">
        <v>24</v>
      </c>
      <c r="E160" s="169">
        <v>30</v>
      </c>
      <c r="F160" s="170"/>
      <c r="G160" s="171">
        <f>E160*F160</f>
        <v>0</v>
      </c>
    </row>
    <row r="161" spans="1:7" ht="12.75">
      <c r="A161" s="49"/>
      <c r="B161" s="60"/>
      <c r="C161" s="50"/>
      <c r="D161" s="51"/>
      <c r="E161" s="52"/>
      <c r="F161" s="52"/>
      <c r="G161" s="53"/>
    </row>
    <row r="162" spans="1:83" s="148" customFormat="1" ht="25.5">
      <c r="A162" s="127" t="s">
        <v>72</v>
      </c>
      <c r="B162" s="154"/>
      <c r="C162" s="173" t="s">
        <v>129</v>
      </c>
      <c r="D162" s="156"/>
      <c r="E162" s="157"/>
      <c r="F162" s="157"/>
      <c r="G162" s="146"/>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row>
    <row r="163" spans="1:83" s="148" customFormat="1" ht="140.25">
      <c r="A163" s="158"/>
      <c r="B163" s="154"/>
      <c r="C163" s="173" t="s">
        <v>144</v>
      </c>
      <c r="D163" s="156"/>
      <c r="E163" s="157"/>
      <c r="F163" s="157"/>
      <c r="G163" s="146"/>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row>
    <row r="164" spans="1:83" s="148" customFormat="1" ht="12.75">
      <c r="A164" s="142"/>
      <c r="B164" s="142"/>
      <c r="C164" s="173" t="s">
        <v>130</v>
      </c>
      <c r="D164" s="150"/>
      <c r="E164" s="145"/>
      <c r="F164" s="157"/>
      <c r="G164" s="146"/>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row>
    <row r="165" spans="1:7" s="172" customFormat="1" ht="12.75">
      <c r="A165" s="168" t="s">
        <v>75</v>
      </c>
      <c r="B165" s="168"/>
      <c r="C165" s="173" t="s">
        <v>162</v>
      </c>
      <c r="D165" s="51" t="s">
        <v>24</v>
      </c>
      <c r="E165" s="169">
        <v>110</v>
      </c>
      <c r="F165" s="170"/>
      <c r="G165" s="171">
        <f>E165*F165</f>
        <v>0</v>
      </c>
    </row>
    <row r="166" spans="1:7" s="172" customFormat="1" ht="12.75">
      <c r="A166" s="168" t="s">
        <v>76</v>
      </c>
      <c r="B166" s="168"/>
      <c r="C166" s="173" t="s">
        <v>163</v>
      </c>
      <c r="D166" s="51" t="s">
        <v>24</v>
      </c>
      <c r="E166" s="169">
        <v>288</v>
      </c>
      <c r="F166" s="170"/>
      <c r="G166" s="171">
        <f>E166*F166</f>
        <v>0</v>
      </c>
    </row>
    <row r="167" spans="1:83" s="148" customFormat="1" ht="12.75">
      <c r="A167" s="154"/>
      <c r="B167" s="154"/>
      <c r="C167" s="155"/>
      <c r="D167" s="156"/>
      <c r="E167" s="157"/>
      <c r="F167" s="157"/>
      <c r="G167" s="146"/>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row>
    <row r="168" spans="1:7" s="78" customFormat="1" ht="12.75">
      <c r="A168" s="127" t="s">
        <v>60</v>
      </c>
      <c r="B168" s="70"/>
      <c r="C168" s="173" t="s">
        <v>131</v>
      </c>
      <c r="D168" s="72"/>
      <c r="E168" s="76"/>
      <c r="F168" s="76"/>
      <c r="G168" s="77"/>
    </row>
    <row r="169" spans="1:7" s="78" customFormat="1" ht="12.75">
      <c r="A169" s="127"/>
      <c r="B169" s="74"/>
      <c r="C169" s="173" t="s">
        <v>132</v>
      </c>
      <c r="D169" s="72"/>
      <c r="E169" s="76"/>
      <c r="F169" s="76"/>
      <c r="G169" s="77"/>
    </row>
    <row r="170" spans="1:7" s="78" customFormat="1" ht="87" customHeight="1">
      <c r="A170" s="127"/>
      <c r="B170" s="74"/>
      <c r="C170" s="173" t="s">
        <v>133</v>
      </c>
      <c r="D170" s="150"/>
      <c r="E170" s="145"/>
      <c r="F170" s="76"/>
      <c r="G170" s="77"/>
    </row>
    <row r="171" spans="1:7" s="78" customFormat="1" ht="25.5">
      <c r="A171" s="127"/>
      <c r="B171" s="74"/>
      <c r="C171" s="173" t="s">
        <v>134</v>
      </c>
      <c r="D171" s="72"/>
      <c r="E171" s="76"/>
      <c r="F171" s="76"/>
      <c r="G171" s="77"/>
    </row>
    <row r="172" spans="1:83" s="148" customFormat="1" ht="12.75">
      <c r="A172" s="127" t="s">
        <v>63</v>
      </c>
      <c r="B172" s="154"/>
      <c r="C172" s="176" t="s">
        <v>170</v>
      </c>
      <c r="D172" s="72" t="s">
        <v>14</v>
      </c>
      <c r="E172" s="169">
        <v>11</v>
      </c>
      <c r="F172" s="170"/>
      <c r="G172" s="171">
        <f>E172*F172</f>
        <v>0</v>
      </c>
      <c r="H172" s="147"/>
      <c r="I172" s="147"/>
      <c r="J172" s="147"/>
      <c r="K172" s="147"/>
      <c r="L172" s="147"/>
      <c r="M172" s="147"/>
      <c r="N172" s="147"/>
      <c r="O172" s="147"/>
      <c r="P172" s="147"/>
      <c r="Q172" s="147"/>
      <c r="R172" s="147"/>
      <c r="S172" s="147"/>
      <c r="T172" s="147"/>
      <c r="U172" s="147"/>
      <c r="V172" s="147"/>
      <c r="W172" s="147"/>
      <c r="X172" s="147"/>
      <c r="Y172" s="147"/>
      <c r="Z172" s="147"/>
      <c r="AA172" s="147"/>
      <c r="AB172" s="147"/>
      <c r="AC172" s="147"/>
      <c r="AD172" s="147"/>
      <c r="AE172" s="147"/>
      <c r="AF172" s="147"/>
      <c r="AG172" s="147"/>
      <c r="AH172" s="147"/>
      <c r="AI172" s="147"/>
      <c r="AJ172" s="147"/>
      <c r="AK172" s="147"/>
      <c r="AL172" s="147"/>
      <c r="AM172" s="147"/>
      <c r="AN172" s="147"/>
      <c r="AO172" s="147"/>
      <c r="AP172" s="147"/>
      <c r="AQ172" s="147"/>
      <c r="AR172" s="147"/>
      <c r="AS172" s="147"/>
      <c r="AT172" s="147"/>
      <c r="AU172" s="147"/>
      <c r="AV172" s="147"/>
      <c r="AW172" s="147"/>
      <c r="AX172" s="147"/>
      <c r="AY172" s="147"/>
      <c r="AZ172" s="147"/>
      <c r="BA172" s="147"/>
      <c r="BB172" s="147"/>
      <c r="BC172" s="147"/>
      <c r="BD172" s="147"/>
      <c r="BE172" s="147"/>
      <c r="BF172" s="147"/>
      <c r="BG172" s="147"/>
      <c r="BH172" s="147"/>
      <c r="BI172" s="147"/>
      <c r="BJ172" s="147"/>
      <c r="BK172" s="147"/>
      <c r="BL172" s="147"/>
      <c r="BM172" s="147"/>
      <c r="BN172" s="147"/>
      <c r="BO172" s="147"/>
      <c r="BP172" s="147"/>
      <c r="BQ172" s="147"/>
      <c r="BR172" s="147"/>
      <c r="BS172" s="147"/>
      <c r="BT172" s="147"/>
      <c r="BU172" s="147"/>
      <c r="BV172" s="147"/>
      <c r="BW172" s="147"/>
      <c r="BX172" s="147"/>
      <c r="BY172" s="147"/>
      <c r="BZ172" s="147"/>
      <c r="CA172" s="147"/>
      <c r="CB172" s="147"/>
      <c r="CC172" s="147"/>
      <c r="CD172" s="147"/>
      <c r="CE172" s="147"/>
    </row>
    <row r="173" spans="1:83" s="148" customFormat="1" ht="12.75">
      <c r="A173" s="127" t="s">
        <v>135</v>
      </c>
      <c r="B173" s="154"/>
      <c r="C173" s="176" t="s">
        <v>171</v>
      </c>
      <c r="D173" s="72" t="s">
        <v>14</v>
      </c>
      <c r="E173" s="169">
        <v>14</v>
      </c>
      <c r="F173" s="170"/>
      <c r="G173" s="171">
        <f>E173*F173</f>
        <v>0</v>
      </c>
      <c r="H173" s="147"/>
      <c r="I173" s="147"/>
      <c r="J173" s="147"/>
      <c r="K173" s="147"/>
      <c r="L173" s="147"/>
      <c r="M173" s="147"/>
      <c r="N173" s="147"/>
      <c r="O173" s="147"/>
      <c r="P173" s="147"/>
      <c r="Q173" s="147"/>
      <c r="R173" s="147"/>
      <c r="S173" s="147"/>
      <c r="T173" s="147"/>
      <c r="U173" s="147"/>
      <c r="V173" s="147"/>
      <c r="W173" s="147"/>
      <c r="X173" s="147"/>
      <c r="Y173" s="147"/>
      <c r="Z173" s="147"/>
      <c r="AA173" s="147"/>
      <c r="AB173" s="147"/>
      <c r="AC173" s="147"/>
      <c r="AD173" s="147"/>
      <c r="AE173" s="147"/>
      <c r="AF173" s="147"/>
      <c r="AG173" s="147"/>
      <c r="AH173" s="147"/>
      <c r="AI173" s="147"/>
      <c r="AJ173" s="147"/>
      <c r="AK173" s="147"/>
      <c r="AL173" s="147"/>
      <c r="AM173" s="147"/>
      <c r="AN173" s="147"/>
      <c r="AO173" s="147"/>
      <c r="AP173" s="147"/>
      <c r="AQ173" s="147"/>
      <c r="AR173" s="147"/>
      <c r="AS173" s="147"/>
      <c r="AT173" s="147"/>
      <c r="AU173" s="147"/>
      <c r="AV173" s="147"/>
      <c r="AW173" s="147"/>
      <c r="AX173" s="147"/>
      <c r="AY173" s="147"/>
      <c r="AZ173" s="147"/>
      <c r="BA173" s="147"/>
      <c r="BB173" s="147"/>
      <c r="BC173" s="147"/>
      <c r="BD173" s="147"/>
      <c r="BE173" s="147"/>
      <c r="BF173" s="147"/>
      <c r="BG173" s="147"/>
      <c r="BH173" s="147"/>
      <c r="BI173" s="147"/>
      <c r="BJ173" s="147"/>
      <c r="BK173" s="147"/>
      <c r="BL173" s="147"/>
      <c r="BM173" s="147"/>
      <c r="BN173" s="147"/>
      <c r="BO173" s="147"/>
      <c r="BP173" s="147"/>
      <c r="BQ173" s="147"/>
      <c r="BR173" s="147"/>
      <c r="BS173" s="147"/>
      <c r="BT173" s="147"/>
      <c r="BU173" s="147"/>
      <c r="BV173" s="147"/>
      <c r="BW173" s="147"/>
      <c r="BX173" s="147"/>
      <c r="BY173" s="147"/>
      <c r="BZ173" s="147"/>
      <c r="CA173" s="147"/>
      <c r="CB173" s="147"/>
      <c r="CC173" s="147"/>
      <c r="CD173" s="147"/>
      <c r="CE173" s="147"/>
    </row>
    <row r="174" spans="1:7" s="172" customFormat="1" ht="12.75">
      <c r="A174" s="127" t="s">
        <v>160</v>
      </c>
      <c r="B174" s="168"/>
      <c r="C174" s="176" t="s">
        <v>172</v>
      </c>
      <c r="D174" s="72" t="s">
        <v>14</v>
      </c>
      <c r="E174" s="169">
        <v>19</v>
      </c>
      <c r="F174" s="170"/>
      <c r="G174" s="171">
        <f>E174*F174</f>
        <v>0</v>
      </c>
    </row>
    <row r="175" spans="1:7" s="172" customFormat="1" ht="12.75">
      <c r="A175" s="127" t="s">
        <v>161</v>
      </c>
      <c r="B175" s="168"/>
      <c r="C175" s="176" t="s">
        <v>173</v>
      </c>
      <c r="D175" s="72" t="s">
        <v>14</v>
      </c>
      <c r="E175" s="169">
        <v>29</v>
      </c>
      <c r="F175" s="170"/>
      <c r="G175" s="171">
        <f>E175*F175</f>
        <v>0</v>
      </c>
    </row>
    <row r="176" spans="1:83" s="148" customFormat="1" ht="12.75">
      <c r="A176" s="158"/>
      <c r="B176" s="154"/>
      <c r="C176" s="176"/>
      <c r="D176" s="156"/>
      <c r="E176" s="157"/>
      <c r="F176" s="157"/>
      <c r="G176" s="146"/>
      <c r="H176" s="147"/>
      <c r="I176" s="147"/>
      <c r="J176" s="147"/>
      <c r="K176" s="147"/>
      <c r="L176" s="147"/>
      <c r="M176" s="147"/>
      <c r="N176" s="147"/>
      <c r="O176" s="147"/>
      <c r="P176" s="147"/>
      <c r="Q176" s="147"/>
      <c r="R176" s="147"/>
      <c r="S176" s="147"/>
      <c r="T176" s="147"/>
      <c r="U176" s="147"/>
      <c r="V176" s="147"/>
      <c r="W176" s="147"/>
      <c r="X176" s="147"/>
      <c r="Y176" s="147"/>
      <c r="Z176" s="147"/>
      <c r="AA176" s="147"/>
      <c r="AB176" s="147"/>
      <c r="AC176" s="147"/>
      <c r="AD176" s="147"/>
      <c r="AE176" s="147"/>
      <c r="AF176" s="147"/>
      <c r="AG176" s="147"/>
      <c r="AH176" s="147"/>
      <c r="AI176" s="147"/>
      <c r="AJ176" s="147"/>
      <c r="AK176" s="147"/>
      <c r="AL176" s="147"/>
      <c r="AM176" s="147"/>
      <c r="AN176" s="147"/>
      <c r="AO176" s="147"/>
      <c r="AP176" s="147"/>
      <c r="AQ176" s="147"/>
      <c r="AR176" s="147"/>
      <c r="AS176" s="147"/>
      <c r="AT176" s="147"/>
      <c r="AU176" s="147"/>
      <c r="AV176" s="147"/>
      <c r="AW176" s="147"/>
      <c r="AX176" s="147"/>
      <c r="AY176" s="147"/>
      <c r="AZ176" s="147"/>
      <c r="BA176" s="147"/>
      <c r="BB176" s="147"/>
      <c r="BC176" s="147"/>
      <c r="BD176" s="147"/>
      <c r="BE176" s="147"/>
      <c r="BF176" s="147"/>
      <c r="BG176" s="147"/>
      <c r="BH176" s="147"/>
      <c r="BI176" s="147"/>
      <c r="BJ176" s="147"/>
      <c r="BK176" s="147"/>
      <c r="BL176" s="147"/>
      <c r="BM176" s="147"/>
      <c r="BN176" s="147"/>
      <c r="BO176" s="147"/>
      <c r="BP176" s="147"/>
      <c r="BQ176" s="147"/>
      <c r="BR176" s="147"/>
      <c r="BS176" s="147"/>
      <c r="BT176" s="147"/>
      <c r="BU176" s="147"/>
      <c r="BV176" s="147"/>
      <c r="BW176" s="147"/>
      <c r="BX176" s="147"/>
      <c r="BY176" s="147"/>
      <c r="BZ176" s="147"/>
      <c r="CA176" s="147"/>
      <c r="CB176" s="147"/>
      <c r="CC176" s="147"/>
      <c r="CD176" s="147"/>
      <c r="CE176" s="147"/>
    </row>
    <row r="177" spans="1:7" s="78" customFormat="1" ht="12.75">
      <c r="A177" s="127" t="s">
        <v>3</v>
      </c>
      <c r="B177" s="70"/>
      <c r="C177" s="173" t="s">
        <v>136</v>
      </c>
      <c r="D177" s="72"/>
      <c r="E177" s="76"/>
      <c r="F177" s="76"/>
      <c r="G177" s="77"/>
    </row>
    <row r="178" spans="1:7" s="78" customFormat="1" ht="12.75">
      <c r="A178" s="127"/>
      <c r="B178" s="74"/>
      <c r="C178" s="173" t="s">
        <v>137</v>
      </c>
      <c r="D178" s="72"/>
      <c r="E178" s="76"/>
      <c r="F178" s="76"/>
      <c r="G178" s="77"/>
    </row>
    <row r="179" spans="1:83" s="148" customFormat="1" ht="191.25">
      <c r="A179" s="142"/>
      <c r="B179" s="142"/>
      <c r="C179" s="173" t="s">
        <v>138</v>
      </c>
      <c r="D179" s="160"/>
      <c r="E179" s="145"/>
      <c r="F179" s="145"/>
      <c r="G179" s="146"/>
      <c r="H179" s="147"/>
      <c r="I179" s="147"/>
      <c r="J179" s="147"/>
      <c r="K179" s="147"/>
      <c r="L179" s="147"/>
      <c r="M179" s="147"/>
      <c r="N179" s="147"/>
      <c r="O179" s="147"/>
      <c r="P179" s="147"/>
      <c r="Q179" s="147"/>
      <c r="R179" s="147"/>
      <c r="S179" s="147"/>
      <c r="T179" s="147"/>
      <c r="U179" s="147"/>
      <c r="V179" s="147"/>
      <c r="W179" s="147"/>
      <c r="X179" s="147"/>
      <c r="Y179" s="147"/>
      <c r="Z179" s="147"/>
      <c r="AA179" s="147"/>
      <c r="AB179" s="147"/>
      <c r="AC179" s="147"/>
      <c r="AD179" s="147"/>
      <c r="AE179" s="147"/>
      <c r="AF179" s="147"/>
      <c r="AG179" s="147"/>
      <c r="AH179" s="147"/>
      <c r="AI179" s="147"/>
      <c r="AJ179" s="147"/>
      <c r="AK179" s="147"/>
      <c r="AL179" s="147"/>
      <c r="AM179" s="147"/>
      <c r="AN179" s="147"/>
      <c r="AO179" s="147"/>
      <c r="AP179" s="147"/>
      <c r="AQ179" s="147"/>
      <c r="AR179" s="147"/>
      <c r="AS179" s="147"/>
      <c r="AT179" s="147"/>
      <c r="AU179" s="147"/>
      <c r="AV179" s="147"/>
      <c r="AW179" s="147"/>
      <c r="AX179" s="147"/>
      <c r="AY179" s="147"/>
      <c r="AZ179" s="147"/>
      <c r="BA179" s="147"/>
      <c r="BB179" s="147"/>
      <c r="BC179" s="147"/>
      <c r="BD179" s="147"/>
      <c r="BE179" s="147"/>
      <c r="BF179" s="147"/>
      <c r="BG179" s="147"/>
      <c r="BH179" s="147"/>
      <c r="BI179" s="147"/>
      <c r="BJ179" s="147"/>
      <c r="BK179" s="147"/>
      <c r="BL179" s="147"/>
      <c r="BM179" s="147"/>
      <c r="BN179" s="147"/>
      <c r="BO179" s="147"/>
      <c r="BP179" s="147"/>
      <c r="BQ179" s="147"/>
      <c r="BR179" s="147"/>
      <c r="BS179" s="147"/>
      <c r="BT179" s="147"/>
      <c r="BU179" s="147"/>
      <c r="BV179" s="147"/>
      <c r="BW179" s="147"/>
      <c r="BX179" s="147"/>
      <c r="BY179" s="147"/>
      <c r="BZ179" s="147"/>
      <c r="CA179" s="147"/>
      <c r="CB179" s="147"/>
      <c r="CC179" s="147"/>
      <c r="CD179" s="147"/>
      <c r="CE179" s="147"/>
    </row>
    <row r="180" spans="1:83" s="148" customFormat="1" ht="12.75">
      <c r="A180" s="127" t="s">
        <v>67</v>
      </c>
      <c r="B180" s="154"/>
      <c r="C180" s="176" t="s">
        <v>174</v>
      </c>
      <c r="D180" s="72" t="s">
        <v>139</v>
      </c>
      <c r="E180" s="169">
        <v>1288</v>
      </c>
      <c r="F180" s="170"/>
      <c r="G180" s="171">
        <f>E180*F180</f>
        <v>0</v>
      </c>
      <c r="H180" s="147"/>
      <c r="I180" s="147"/>
      <c r="J180" s="147"/>
      <c r="K180" s="147"/>
      <c r="L180" s="147"/>
      <c r="M180" s="147"/>
      <c r="N180" s="147"/>
      <c r="O180" s="147"/>
      <c r="P180" s="147"/>
      <c r="Q180" s="147"/>
      <c r="R180" s="147"/>
      <c r="S180" s="147"/>
      <c r="T180" s="147"/>
      <c r="U180" s="147"/>
      <c r="V180" s="147"/>
      <c r="W180" s="147"/>
      <c r="X180" s="147"/>
      <c r="Y180" s="147"/>
      <c r="Z180" s="147"/>
      <c r="AA180" s="147"/>
      <c r="AB180" s="147"/>
      <c r="AC180" s="147"/>
      <c r="AD180" s="147"/>
      <c r="AE180" s="147"/>
      <c r="AF180" s="147"/>
      <c r="AG180" s="147"/>
      <c r="AH180" s="147"/>
      <c r="AI180" s="147"/>
      <c r="AJ180" s="147"/>
      <c r="AK180" s="147"/>
      <c r="AL180" s="147"/>
      <c r="AM180" s="147"/>
      <c r="AN180" s="147"/>
      <c r="AO180" s="147"/>
      <c r="AP180" s="147"/>
      <c r="AQ180" s="147"/>
      <c r="AR180" s="147"/>
      <c r="AS180" s="147"/>
      <c r="AT180" s="147"/>
      <c r="AU180" s="147"/>
      <c r="AV180" s="147"/>
      <c r="AW180" s="147"/>
      <c r="AX180" s="147"/>
      <c r="AY180" s="147"/>
      <c r="AZ180" s="147"/>
      <c r="BA180" s="147"/>
      <c r="BB180" s="147"/>
      <c r="BC180" s="147"/>
      <c r="BD180" s="147"/>
      <c r="BE180" s="147"/>
      <c r="BF180" s="147"/>
      <c r="BG180" s="147"/>
      <c r="BH180" s="147"/>
      <c r="BI180" s="147"/>
      <c r="BJ180" s="147"/>
      <c r="BK180" s="147"/>
      <c r="BL180" s="147"/>
      <c r="BM180" s="147"/>
      <c r="BN180" s="147"/>
      <c r="BO180" s="147"/>
      <c r="BP180" s="147"/>
      <c r="BQ180" s="147"/>
      <c r="BR180" s="147"/>
      <c r="BS180" s="147"/>
      <c r="BT180" s="147"/>
      <c r="BU180" s="147"/>
      <c r="BV180" s="147"/>
      <c r="BW180" s="147"/>
      <c r="BX180" s="147"/>
      <c r="BY180" s="147"/>
      <c r="BZ180" s="147"/>
      <c r="CA180" s="147"/>
      <c r="CB180" s="147"/>
      <c r="CC180" s="147"/>
      <c r="CD180" s="147"/>
      <c r="CE180" s="147"/>
    </row>
    <row r="181" spans="1:83" s="148" customFormat="1" ht="12.75">
      <c r="A181" s="127" t="s">
        <v>105</v>
      </c>
      <c r="B181" s="154"/>
      <c r="C181" s="209" t="s">
        <v>175</v>
      </c>
      <c r="D181" s="72" t="s">
        <v>139</v>
      </c>
      <c r="E181" s="169">
        <v>1690</v>
      </c>
      <c r="F181" s="170"/>
      <c r="G181" s="171">
        <f>E181*F181</f>
        <v>0</v>
      </c>
      <c r="H181" s="147"/>
      <c r="I181" s="147"/>
      <c r="J181" s="147"/>
      <c r="K181" s="147"/>
      <c r="L181" s="147"/>
      <c r="M181" s="147"/>
      <c r="N181" s="147"/>
      <c r="O181" s="147"/>
      <c r="P181" s="147"/>
      <c r="Q181" s="147"/>
      <c r="R181" s="147"/>
      <c r="S181" s="147"/>
      <c r="T181" s="147"/>
      <c r="U181" s="147"/>
      <c r="V181" s="147"/>
      <c r="W181" s="147"/>
      <c r="X181" s="147"/>
      <c r="Y181" s="147"/>
      <c r="Z181" s="147"/>
      <c r="AA181" s="147"/>
      <c r="AB181" s="147"/>
      <c r="AC181" s="147"/>
      <c r="AD181" s="147"/>
      <c r="AE181" s="147"/>
      <c r="AF181" s="147"/>
      <c r="AG181" s="147"/>
      <c r="AH181" s="147"/>
      <c r="AI181" s="147"/>
      <c r="AJ181" s="147"/>
      <c r="AK181" s="147"/>
      <c r="AL181" s="147"/>
      <c r="AM181" s="147"/>
      <c r="AN181" s="147"/>
      <c r="AO181" s="147"/>
      <c r="AP181" s="147"/>
      <c r="AQ181" s="147"/>
      <c r="AR181" s="147"/>
      <c r="AS181" s="147"/>
      <c r="AT181" s="147"/>
      <c r="AU181" s="147"/>
      <c r="AV181" s="147"/>
      <c r="AW181" s="147"/>
      <c r="AX181" s="147"/>
      <c r="AY181" s="147"/>
      <c r="AZ181" s="147"/>
      <c r="BA181" s="147"/>
      <c r="BB181" s="147"/>
      <c r="BC181" s="147"/>
      <c r="BD181" s="147"/>
      <c r="BE181" s="147"/>
      <c r="BF181" s="147"/>
      <c r="BG181" s="147"/>
      <c r="BH181" s="147"/>
      <c r="BI181" s="147"/>
      <c r="BJ181" s="147"/>
      <c r="BK181" s="147"/>
      <c r="BL181" s="147"/>
      <c r="BM181" s="147"/>
      <c r="BN181" s="147"/>
      <c r="BO181" s="147"/>
      <c r="BP181" s="147"/>
      <c r="BQ181" s="147"/>
      <c r="BR181" s="147"/>
      <c r="BS181" s="147"/>
      <c r="BT181" s="147"/>
      <c r="BU181" s="147"/>
      <c r="BV181" s="147"/>
      <c r="BW181" s="147"/>
      <c r="BX181" s="147"/>
      <c r="BY181" s="147"/>
      <c r="BZ181" s="147"/>
      <c r="CA181" s="147"/>
      <c r="CB181" s="147"/>
      <c r="CC181" s="147"/>
      <c r="CD181" s="147"/>
      <c r="CE181" s="147"/>
    </row>
    <row r="182" spans="1:83" s="148" customFormat="1" ht="12.75">
      <c r="A182" s="127" t="s">
        <v>178</v>
      </c>
      <c r="B182" s="154"/>
      <c r="C182" s="176" t="s">
        <v>176</v>
      </c>
      <c r="D182" s="72" t="s">
        <v>139</v>
      </c>
      <c r="E182" s="169">
        <v>2294</v>
      </c>
      <c r="F182" s="170"/>
      <c r="G182" s="171">
        <f>E182*F182</f>
        <v>0</v>
      </c>
      <c r="H182" s="147"/>
      <c r="I182" s="147"/>
      <c r="J182" s="147"/>
      <c r="K182" s="147"/>
      <c r="L182" s="147"/>
      <c r="M182" s="147"/>
      <c r="N182" s="147"/>
      <c r="O182" s="147"/>
      <c r="P182" s="147"/>
      <c r="Q182" s="147"/>
      <c r="R182" s="147"/>
      <c r="S182" s="147"/>
      <c r="T182" s="147"/>
      <c r="U182" s="147"/>
      <c r="V182" s="147"/>
      <c r="W182" s="147"/>
      <c r="X182" s="147"/>
      <c r="Y182" s="147"/>
      <c r="Z182" s="147"/>
      <c r="AA182" s="147"/>
      <c r="AB182" s="147"/>
      <c r="AC182" s="147"/>
      <c r="AD182" s="147"/>
      <c r="AE182" s="147"/>
      <c r="AF182" s="147"/>
      <c r="AG182" s="147"/>
      <c r="AH182" s="147"/>
      <c r="AI182" s="147"/>
      <c r="AJ182" s="147"/>
      <c r="AK182" s="147"/>
      <c r="AL182" s="147"/>
      <c r="AM182" s="147"/>
      <c r="AN182" s="147"/>
      <c r="AO182" s="147"/>
      <c r="AP182" s="147"/>
      <c r="AQ182" s="147"/>
      <c r="AR182" s="147"/>
      <c r="AS182" s="147"/>
      <c r="AT182" s="147"/>
      <c r="AU182" s="147"/>
      <c r="AV182" s="147"/>
      <c r="AW182" s="147"/>
      <c r="AX182" s="147"/>
      <c r="AY182" s="147"/>
      <c r="AZ182" s="147"/>
      <c r="BA182" s="147"/>
      <c r="BB182" s="147"/>
      <c r="BC182" s="147"/>
      <c r="BD182" s="147"/>
      <c r="BE182" s="147"/>
      <c r="BF182" s="147"/>
      <c r="BG182" s="147"/>
      <c r="BH182" s="147"/>
      <c r="BI182" s="147"/>
      <c r="BJ182" s="147"/>
      <c r="BK182" s="147"/>
      <c r="BL182" s="147"/>
      <c r="BM182" s="147"/>
      <c r="BN182" s="147"/>
      <c r="BO182" s="147"/>
      <c r="BP182" s="147"/>
      <c r="BQ182" s="147"/>
      <c r="BR182" s="147"/>
      <c r="BS182" s="147"/>
      <c r="BT182" s="147"/>
      <c r="BU182" s="147"/>
      <c r="BV182" s="147"/>
      <c r="BW182" s="147"/>
      <c r="BX182" s="147"/>
      <c r="BY182" s="147"/>
      <c r="BZ182" s="147"/>
      <c r="CA182" s="147"/>
      <c r="CB182" s="147"/>
      <c r="CC182" s="147"/>
      <c r="CD182" s="147"/>
      <c r="CE182" s="147"/>
    </row>
    <row r="183" spans="1:83" s="148" customFormat="1" ht="12.75">
      <c r="A183" s="127" t="s">
        <v>179</v>
      </c>
      <c r="B183" s="154"/>
      <c r="C183" s="209" t="s">
        <v>177</v>
      </c>
      <c r="D183" s="72" t="s">
        <v>139</v>
      </c>
      <c r="E183" s="169">
        <v>3501</v>
      </c>
      <c r="F183" s="170"/>
      <c r="G183" s="171">
        <f>E183*F183</f>
        <v>0</v>
      </c>
      <c r="H183" s="147"/>
      <c r="I183" s="147"/>
      <c r="J183" s="147"/>
      <c r="K183" s="147"/>
      <c r="L183" s="147"/>
      <c r="M183" s="147"/>
      <c r="N183" s="147"/>
      <c r="O183" s="147"/>
      <c r="P183" s="147"/>
      <c r="Q183" s="147"/>
      <c r="R183" s="147"/>
      <c r="S183" s="147"/>
      <c r="T183" s="147"/>
      <c r="U183" s="147"/>
      <c r="V183" s="147"/>
      <c r="W183" s="147"/>
      <c r="X183" s="147"/>
      <c r="Y183" s="147"/>
      <c r="Z183" s="147"/>
      <c r="AA183" s="147"/>
      <c r="AB183" s="147"/>
      <c r="AC183" s="147"/>
      <c r="AD183" s="147"/>
      <c r="AE183" s="147"/>
      <c r="AF183" s="147"/>
      <c r="AG183" s="147"/>
      <c r="AH183" s="147"/>
      <c r="AI183" s="147"/>
      <c r="AJ183" s="147"/>
      <c r="AK183" s="147"/>
      <c r="AL183" s="147"/>
      <c r="AM183" s="147"/>
      <c r="AN183" s="147"/>
      <c r="AO183" s="147"/>
      <c r="AP183" s="147"/>
      <c r="AQ183" s="147"/>
      <c r="AR183" s="147"/>
      <c r="AS183" s="147"/>
      <c r="AT183" s="147"/>
      <c r="AU183" s="147"/>
      <c r="AV183" s="147"/>
      <c r="AW183" s="147"/>
      <c r="AX183" s="147"/>
      <c r="AY183" s="147"/>
      <c r="AZ183" s="147"/>
      <c r="BA183" s="147"/>
      <c r="BB183" s="147"/>
      <c r="BC183" s="147"/>
      <c r="BD183" s="147"/>
      <c r="BE183" s="147"/>
      <c r="BF183" s="147"/>
      <c r="BG183" s="147"/>
      <c r="BH183" s="147"/>
      <c r="BI183" s="147"/>
      <c r="BJ183" s="147"/>
      <c r="BK183" s="147"/>
      <c r="BL183" s="147"/>
      <c r="BM183" s="147"/>
      <c r="BN183" s="147"/>
      <c r="BO183" s="147"/>
      <c r="BP183" s="147"/>
      <c r="BQ183" s="147"/>
      <c r="BR183" s="147"/>
      <c r="BS183" s="147"/>
      <c r="BT183" s="147"/>
      <c r="BU183" s="147"/>
      <c r="BV183" s="147"/>
      <c r="BW183" s="147"/>
      <c r="BX183" s="147"/>
      <c r="BY183" s="147"/>
      <c r="BZ183" s="147"/>
      <c r="CA183" s="147"/>
      <c r="CB183" s="147"/>
      <c r="CC183" s="147"/>
      <c r="CD183" s="147"/>
      <c r="CE183" s="147"/>
    </row>
    <row r="184" spans="1:83" s="148" customFormat="1" ht="12.75">
      <c r="A184" s="127"/>
      <c r="B184" s="154"/>
      <c r="C184" s="209"/>
      <c r="D184" s="72"/>
      <c r="E184" s="169"/>
      <c r="F184" s="170"/>
      <c r="G184" s="171"/>
      <c r="H184" s="147"/>
      <c r="I184" s="147"/>
      <c r="J184" s="147"/>
      <c r="K184" s="147"/>
      <c r="L184" s="147"/>
      <c r="M184" s="147"/>
      <c r="N184" s="147"/>
      <c r="O184" s="147"/>
      <c r="P184" s="147"/>
      <c r="Q184" s="147"/>
      <c r="R184" s="147"/>
      <c r="S184" s="147"/>
      <c r="T184" s="147"/>
      <c r="U184" s="147"/>
      <c r="V184" s="147"/>
      <c r="W184" s="147"/>
      <c r="X184" s="147"/>
      <c r="Y184" s="147"/>
      <c r="Z184" s="147"/>
      <c r="AA184" s="147"/>
      <c r="AB184" s="147"/>
      <c r="AC184" s="147"/>
      <c r="AD184" s="147"/>
      <c r="AE184" s="147"/>
      <c r="AF184" s="147"/>
      <c r="AG184" s="147"/>
      <c r="AH184" s="147"/>
      <c r="AI184" s="147"/>
      <c r="AJ184" s="147"/>
      <c r="AK184" s="147"/>
      <c r="AL184" s="147"/>
      <c r="AM184" s="147"/>
      <c r="AN184" s="147"/>
      <c r="AO184" s="147"/>
      <c r="AP184" s="147"/>
      <c r="AQ184" s="147"/>
      <c r="AR184" s="147"/>
      <c r="AS184" s="147"/>
      <c r="AT184" s="147"/>
      <c r="AU184" s="147"/>
      <c r="AV184" s="147"/>
      <c r="AW184" s="147"/>
      <c r="AX184" s="147"/>
      <c r="AY184" s="147"/>
      <c r="AZ184" s="147"/>
      <c r="BA184" s="147"/>
      <c r="BB184" s="147"/>
      <c r="BC184" s="147"/>
      <c r="BD184" s="147"/>
      <c r="BE184" s="147"/>
      <c r="BF184" s="147"/>
      <c r="BG184" s="147"/>
      <c r="BH184" s="147"/>
      <c r="BI184" s="147"/>
      <c r="BJ184" s="147"/>
      <c r="BK184" s="147"/>
      <c r="BL184" s="147"/>
      <c r="BM184" s="147"/>
      <c r="BN184" s="147"/>
      <c r="BO184" s="147"/>
      <c r="BP184" s="147"/>
      <c r="BQ184" s="147"/>
      <c r="BR184" s="147"/>
      <c r="BS184" s="147"/>
      <c r="BT184" s="147"/>
      <c r="BU184" s="147"/>
      <c r="BV184" s="147"/>
      <c r="BW184" s="147"/>
      <c r="BX184" s="147"/>
      <c r="BY184" s="147"/>
      <c r="BZ184" s="147"/>
      <c r="CA184" s="147"/>
      <c r="CB184" s="147"/>
      <c r="CC184" s="147"/>
      <c r="CD184" s="147"/>
      <c r="CE184" s="147"/>
    </row>
    <row r="185" spans="1:7" s="78" customFormat="1" ht="12.75">
      <c r="A185" s="127" t="s">
        <v>4</v>
      </c>
      <c r="B185" s="70"/>
      <c r="C185" s="173" t="s">
        <v>140</v>
      </c>
      <c r="D185" s="72"/>
      <c r="E185" s="76"/>
      <c r="F185" s="76"/>
      <c r="G185" s="77"/>
    </row>
    <row r="186" spans="1:7" s="78" customFormat="1" ht="12.75">
      <c r="A186" s="127"/>
      <c r="B186" s="74"/>
      <c r="C186" s="173" t="s">
        <v>141</v>
      </c>
      <c r="D186" s="72"/>
      <c r="E186" s="76"/>
      <c r="F186" s="76"/>
      <c r="G186" s="77"/>
    </row>
    <row r="187" spans="1:83" s="148" customFormat="1" ht="38.25">
      <c r="A187" s="142"/>
      <c r="B187" s="142"/>
      <c r="C187" s="173" t="s">
        <v>180</v>
      </c>
      <c r="D187" s="160"/>
      <c r="E187" s="145"/>
      <c r="F187" s="145"/>
      <c r="G187" s="146"/>
      <c r="H187" s="147"/>
      <c r="I187" s="147"/>
      <c r="J187" s="147"/>
      <c r="K187" s="147"/>
      <c r="L187" s="147"/>
      <c r="M187" s="147"/>
      <c r="N187" s="147"/>
      <c r="O187" s="147"/>
      <c r="P187" s="147"/>
      <c r="Q187" s="147"/>
      <c r="R187" s="147"/>
      <c r="S187" s="147"/>
      <c r="T187" s="147"/>
      <c r="U187" s="147"/>
      <c r="V187" s="147"/>
      <c r="W187" s="147"/>
      <c r="X187" s="147"/>
      <c r="Y187" s="147"/>
      <c r="Z187" s="147"/>
      <c r="AA187" s="147"/>
      <c r="AB187" s="147"/>
      <c r="AC187" s="147"/>
      <c r="AD187" s="147"/>
      <c r="AE187" s="147"/>
      <c r="AF187" s="147"/>
      <c r="AG187" s="147"/>
      <c r="AH187" s="147"/>
      <c r="AI187" s="147"/>
      <c r="AJ187" s="147"/>
      <c r="AK187" s="147"/>
      <c r="AL187" s="147"/>
      <c r="AM187" s="147"/>
      <c r="AN187" s="147"/>
      <c r="AO187" s="147"/>
      <c r="AP187" s="147"/>
      <c r="AQ187" s="147"/>
      <c r="AR187" s="147"/>
      <c r="AS187" s="147"/>
      <c r="AT187" s="147"/>
      <c r="AU187" s="147"/>
      <c r="AV187" s="147"/>
      <c r="AW187" s="147"/>
      <c r="AX187" s="147"/>
      <c r="AY187" s="147"/>
      <c r="AZ187" s="147"/>
      <c r="BA187" s="147"/>
      <c r="BB187" s="147"/>
      <c r="BC187" s="147"/>
      <c r="BD187" s="147"/>
      <c r="BE187" s="147"/>
      <c r="BF187" s="147"/>
      <c r="BG187" s="147"/>
      <c r="BH187" s="147"/>
      <c r="BI187" s="147"/>
      <c r="BJ187" s="147"/>
      <c r="BK187" s="147"/>
      <c r="BL187" s="147"/>
      <c r="BM187" s="147"/>
      <c r="BN187" s="147"/>
      <c r="BO187" s="147"/>
      <c r="BP187" s="147"/>
      <c r="BQ187" s="147"/>
      <c r="BR187" s="147"/>
      <c r="BS187" s="147"/>
      <c r="BT187" s="147"/>
      <c r="BU187" s="147"/>
      <c r="BV187" s="147"/>
      <c r="BW187" s="147"/>
      <c r="BX187" s="147"/>
      <c r="BY187" s="147"/>
      <c r="BZ187" s="147"/>
      <c r="CA187" s="147"/>
      <c r="CB187" s="147"/>
      <c r="CC187" s="147"/>
      <c r="CD187" s="147"/>
      <c r="CE187" s="147"/>
    </row>
    <row r="188" spans="1:83" s="148" customFormat="1" ht="12.75">
      <c r="A188" s="127"/>
      <c r="B188" s="154"/>
      <c r="C188" s="173" t="s">
        <v>142</v>
      </c>
      <c r="D188" s="72" t="s">
        <v>7</v>
      </c>
      <c r="E188" s="169">
        <v>9</v>
      </c>
      <c r="F188" s="170"/>
      <c r="G188" s="171">
        <f>E188*F188</f>
        <v>0</v>
      </c>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7"/>
      <c r="AY188" s="147"/>
      <c r="AZ188" s="147"/>
      <c r="BA188" s="147"/>
      <c r="BB188" s="147"/>
      <c r="BC188" s="147"/>
      <c r="BD188" s="147"/>
      <c r="BE188" s="147"/>
      <c r="BF188" s="147"/>
      <c r="BG188" s="147"/>
      <c r="BH188" s="147"/>
      <c r="BI188" s="147"/>
      <c r="BJ188" s="147"/>
      <c r="BK188" s="147"/>
      <c r="BL188" s="147"/>
      <c r="BM188" s="147"/>
      <c r="BN188" s="147"/>
      <c r="BO188" s="147"/>
      <c r="BP188" s="147"/>
      <c r="BQ188" s="147"/>
      <c r="BR188" s="147"/>
      <c r="BS188" s="147"/>
      <c r="BT188" s="147"/>
      <c r="BU188" s="147"/>
      <c r="BV188" s="147"/>
      <c r="BW188" s="147"/>
      <c r="BX188" s="147"/>
      <c r="BY188" s="147"/>
      <c r="BZ188" s="147"/>
      <c r="CA188" s="147"/>
      <c r="CB188" s="147"/>
      <c r="CC188" s="147"/>
      <c r="CD188" s="147"/>
      <c r="CE188" s="147"/>
    </row>
    <row r="189" spans="1:83" s="148" customFormat="1" ht="12.75">
      <c r="A189" s="142"/>
      <c r="B189" s="154"/>
      <c r="C189" s="159"/>
      <c r="D189" s="150"/>
      <c r="E189" s="145"/>
      <c r="F189" s="157"/>
      <c r="G189" s="146"/>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7"/>
      <c r="AY189" s="147"/>
      <c r="AZ189" s="147"/>
      <c r="BA189" s="147"/>
      <c r="BB189" s="147"/>
      <c r="BC189" s="147"/>
      <c r="BD189" s="147"/>
      <c r="BE189" s="147"/>
      <c r="BF189" s="147"/>
      <c r="BG189" s="147"/>
      <c r="BH189" s="147"/>
      <c r="BI189" s="147"/>
      <c r="BJ189" s="147"/>
      <c r="BK189" s="147"/>
      <c r="BL189" s="147"/>
      <c r="BM189" s="147"/>
      <c r="BN189" s="147"/>
      <c r="BO189" s="147"/>
      <c r="BP189" s="147"/>
      <c r="BQ189" s="147"/>
      <c r="BR189" s="147"/>
      <c r="BS189" s="147"/>
      <c r="BT189" s="147"/>
      <c r="BU189" s="147"/>
      <c r="BV189" s="147"/>
      <c r="BW189" s="147"/>
      <c r="BX189" s="147"/>
      <c r="BY189" s="147"/>
      <c r="BZ189" s="147"/>
      <c r="CA189" s="147"/>
      <c r="CB189" s="147"/>
      <c r="CC189" s="147"/>
      <c r="CD189" s="147"/>
      <c r="CE189" s="147"/>
    </row>
    <row r="190" spans="1:83" s="59" customFormat="1" ht="15.75">
      <c r="A190" s="84"/>
      <c r="B190" s="90"/>
      <c r="C190" s="62" t="s">
        <v>119</v>
      </c>
      <c r="D190" s="43"/>
      <c r="E190" s="56"/>
      <c r="F190" s="63"/>
      <c r="G190" s="64">
        <f>SUM(G142:G189)</f>
        <v>0</v>
      </c>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58"/>
      <c r="BX190" s="58"/>
      <c r="BY190" s="58"/>
      <c r="BZ190" s="58"/>
      <c r="CA190" s="58"/>
      <c r="CB190" s="58"/>
      <c r="CC190" s="58"/>
      <c r="CD190" s="58"/>
      <c r="CE190" s="58"/>
    </row>
    <row r="191" spans="1:7" s="69" customFormat="1" ht="12.75">
      <c r="A191" s="125"/>
      <c r="B191" s="91"/>
      <c r="C191" s="65"/>
      <c r="D191" s="66"/>
      <c r="E191" s="162"/>
      <c r="F191" s="67"/>
      <c r="G191" s="68"/>
    </row>
    <row r="192" spans="1:83" s="80" customFormat="1" ht="15.75">
      <c r="A192" s="87" t="s">
        <v>97</v>
      </c>
      <c r="B192" s="87"/>
      <c r="C192" s="55" t="s">
        <v>98</v>
      </c>
      <c r="D192" s="42"/>
      <c r="E192" s="56"/>
      <c r="F192" s="56"/>
      <c r="G192" s="57"/>
      <c r="H192" s="79"/>
      <c r="I192" s="79"/>
      <c r="J192" s="79"/>
      <c r="K192" s="79"/>
      <c r="L192" s="79"/>
      <c r="M192" s="79"/>
      <c r="N192" s="79"/>
      <c r="O192" s="79"/>
      <c r="P192" s="79"/>
      <c r="Q192" s="79"/>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row>
    <row r="193" spans="1:83" s="80" customFormat="1" ht="15.75">
      <c r="A193" s="128"/>
      <c r="B193" s="98"/>
      <c r="C193" s="99"/>
      <c r="D193" s="100"/>
      <c r="E193" s="101"/>
      <c r="F193" s="101"/>
      <c r="G193" s="102"/>
      <c r="H193" s="79"/>
      <c r="I193" s="79"/>
      <c r="J193" s="79"/>
      <c r="K193" s="79"/>
      <c r="L193" s="79"/>
      <c r="M193" s="79"/>
      <c r="N193" s="79"/>
      <c r="O193" s="79"/>
      <c r="P193" s="79"/>
      <c r="Q193" s="79"/>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row>
    <row r="194" spans="1:7" s="147" customFormat="1" ht="12.75">
      <c r="A194" s="127" t="s">
        <v>5</v>
      </c>
      <c r="B194" s="165"/>
      <c r="C194" s="180" t="s">
        <v>100</v>
      </c>
      <c r="D194" s="150"/>
      <c r="E194" s="151"/>
      <c r="F194" s="152"/>
      <c r="G194" s="153"/>
    </row>
    <row r="195" spans="1:7" s="147" customFormat="1" ht="25.5">
      <c r="A195" s="164"/>
      <c r="B195" s="164"/>
      <c r="C195" s="180" t="s">
        <v>101</v>
      </c>
      <c r="D195" s="166" t="s">
        <v>66</v>
      </c>
      <c r="E195" s="145">
        <v>1</v>
      </c>
      <c r="F195" s="152"/>
      <c r="G195" s="146">
        <f>E195*F195</f>
        <v>0</v>
      </c>
    </row>
    <row r="196" spans="1:8" ht="12.75">
      <c r="A196" s="49"/>
      <c r="B196" s="81"/>
      <c r="C196" s="50"/>
      <c r="D196" s="51"/>
      <c r="E196" s="52"/>
      <c r="F196" s="52"/>
      <c r="G196" s="53"/>
      <c r="H196" s="82"/>
    </row>
    <row r="197" spans="1:83" s="59" customFormat="1" ht="31.5">
      <c r="A197" s="84"/>
      <c r="B197" s="90"/>
      <c r="C197" s="62" t="s">
        <v>99</v>
      </c>
      <c r="D197" s="43"/>
      <c r="E197" s="56"/>
      <c r="F197" s="63"/>
      <c r="G197" s="64">
        <f>SUM(G194:G196)</f>
        <v>0</v>
      </c>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8"/>
      <c r="BR197" s="58"/>
      <c r="BS197" s="58"/>
      <c r="BT197" s="58"/>
      <c r="BU197" s="58"/>
      <c r="BV197" s="58"/>
      <c r="BW197" s="58"/>
      <c r="BX197" s="58"/>
      <c r="BY197" s="58"/>
      <c r="BZ197" s="58"/>
      <c r="CA197" s="58"/>
      <c r="CB197" s="58"/>
      <c r="CC197" s="58"/>
      <c r="CD197" s="58"/>
      <c r="CE197" s="58"/>
    </row>
  </sheetData>
  <sheetProtection/>
  <mergeCells count="1">
    <mergeCell ref="B1:G1"/>
  </mergeCells>
  <printOptions horizontalCentered="1"/>
  <pageMargins left="0.984251968503937" right="0.1968503937007874" top="0.5905511811023623" bottom="0.5905511811023623" header="0" footer="0"/>
  <pageSetup fitToHeight="0" fitToWidth="1" horizontalDpi="600" verticalDpi="600" orientation="portrait" paperSize="9" scale="89" r:id="rId1"/>
  <headerFooter>
    <oddFooter>&amp;R&amp;8&amp;P/&amp;N</oddFooter>
  </headerFooter>
  <rowBreaks count="8" manualBreakCount="8">
    <brk id="26" max="6" man="1"/>
    <brk id="49" max="6" man="1"/>
    <brk id="66" max="6" man="1"/>
    <brk id="80" max="6" man="1"/>
    <brk id="101" max="6" man="1"/>
    <brk id="118" max="6" man="1"/>
    <brk id="138" max="6" man="1"/>
    <brk id="16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Mihael Cahun</dc:creator>
  <cp:keywords/>
  <dc:description/>
  <cp:lastModifiedBy>Admin</cp:lastModifiedBy>
  <cp:lastPrinted>2020-03-04T11:08:49Z</cp:lastPrinted>
  <dcterms:created xsi:type="dcterms:W3CDTF">2014-12-10T09:16:26Z</dcterms:created>
  <dcterms:modified xsi:type="dcterms:W3CDTF">2020-08-21T06:59:43Z</dcterms:modified>
  <cp:category/>
  <cp:version/>
  <cp:contentType/>
  <cp:contentStatus/>
</cp:coreProperties>
</file>